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17895" windowHeight="11190"/>
  </bookViews>
  <sheets>
    <sheet name="0503320 (1. Печать)" sheetId="1" r:id="rId1"/>
    <sheet name="0503320 (1. Сокращенный)" sheetId="2" r:id="rId2"/>
    <sheet name="0503320 (2. Консолидируемые рас" sheetId="3" r:id="rId3"/>
  </sheets>
  <calcPr calcId="144525"/>
</workbook>
</file>

<file path=xl/calcChain.xml><?xml version="1.0" encoding="utf-8"?>
<calcChain xmlns="http://schemas.openxmlformats.org/spreadsheetml/2006/main">
  <c r="O36" i="3" l="1"/>
  <c r="M35" i="3"/>
  <c r="L35" i="3"/>
  <c r="L7" i="3" s="1"/>
  <c r="K35" i="3"/>
  <c r="J35" i="3"/>
  <c r="I35" i="3"/>
  <c r="H35" i="3"/>
  <c r="H7" i="3" s="1"/>
  <c r="G35" i="3"/>
  <c r="F35" i="3"/>
  <c r="E35" i="3"/>
  <c r="O34" i="3"/>
  <c r="O33" i="3"/>
  <c r="N32" i="3"/>
  <c r="M32" i="3"/>
  <c r="L32" i="3"/>
  <c r="K32" i="3"/>
  <c r="J32" i="3"/>
  <c r="I32" i="3"/>
  <c r="H32" i="3"/>
  <c r="G32" i="3"/>
  <c r="F32" i="3"/>
  <c r="E32" i="3"/>
  <c r="O32" i="3" s="1"/>
  <c r="O31" i="3"/>
  <c r="O30" i="3"/>
  <c r="N29" i="3"/>
  <c r="M29" i="3"/>
  <c r="L29" i="3"/>
  <c r="K29" i="3"/>
  <c r="J29" i="3"/>
  <c r="I29" i="3"/>
  <c r="H29" i="3"/>
  <c r="G29" i="3"/>
  <c r="F29" i="3"/>
  <c r="O29" i="3" s="1"/>
  <c r="E29" i="3"/>
  <c r="O28" i="3"/>
  <c r="O27" i="3"/>
  <c r="N26" i="3"/>
  <c r="M26" i="3"/>
  <c r="L26" i="3"/>
  <c r="K26" i="3"/>
  <c r="J26" i="3"/>
  <c r="I26" i="3"/>
  <c r="H26" i="3"/>
  <c r="G26" i="3"/>
  <c r="O26" i="3" s="1"/>
  <c r="F26" i="3"/>
  <c r="E26" i="3"/>
  <c r="O25" i="3"/>
  <c r="O24" i="3"/>
  <c r="N23" i="3"/>
  <c r="M23" i="3"/>
  <c r="L23" i="3"/>
  <c r="K23" i="3"/>
  <c r="J23" i="3"/>
  <c r="I23" i="3"/>
  <c r="H23" i="3"/>
  <c r="G23" i="3"/>
  <c r="F23" i="3"/>
  <c r="E23" i="3"/>
  <c r="O22" i="3"/>
  <c r="O21" i="3"/>
  <c r="N20" i="3"/>
  <c r="M20" i="3"/>
  <c r="L20" i="3"/>
  <c r="K20" i="3"/>
  <c r="J20" i="3"/>
  <c r="I20" i="3"/>
  <c r="H20" i="3"/>
  <c r="G20" i="3"/>
  <c r="F20" i="3"/>
  <c r="E20" i="3"/>
  <c r="O19" i="3"/>
  <c r="O18" i="3"/>
  <c r="N17" i="3"/>
  <c r="M17" i="3"/>
  <c r="L17" i="3"/>
  <c r="K17" i="3"/>
  <c r="K7" i="3" s="1"/>
  <c r="J17" i="3"/>
  <c r="I17" i="3"/>
  <c r="H17" i="3"/>
  <c r="G17" i="3"/>
  <c r="O17" i="3" s="1"/>
  <c r="F17" i="3"/>
  <c r="E17" i="3"/>
  <c r="O16" i="3"/>
  <c r="O15" i="3"/>
  <c r="N14" i="3"/>
  <c r="M14" i="3"/>
  <c r="L14" i="3"/>
  <c r="K14" i="3"/>
  <c r="J14" i="3"/>
  <c r="I14" i="3"/>
  <c r="H14" i="3"/>
  <c r="G14" i="3"/>
  <c r="O14" i="3" s="1"/>
  <c r="F14" i="3"/>
  <c r="E14" i="3"/>
  <c r="O13" i="3"/>
  <c r="O12" i="3"/>
  <c r="N11" i="3"/>
  <c r="M11" i="3"/>
  <c r="L11" i="3"/>
  <c r="K11" i="3"/>
  <c r="J11" i="3"/>
  <c r="I11" i="3"/>
  <c r="H11" i="3"/>
  <c r="G11" i="3"/>
  <c r="F11" i="3"/>
  <c r="E11" i="3"/>
  <c r="O10" i="3"/>
  <c r="O9" i="3"/>
  <c r="N8" i="3"/>
  <c r="N7" i="3" s="1"/>
  <c r="M8" i="3"/>
  <c r="L8" i="3"/>
  <c r="K8" i="3"/>
  <c r="J8" i="3"/>
  <c r="J7" i="3" s="1"/>
  <c r="I8" i="3"/>
  <c r="H8" i="3"/>
  <c r="G8" i="3"/>
  <c r="F8" i="3"/>
  <c r="G7" i="3"/>
  <c r="J76" i="2"/>
  <c r="T75" i="2"/>
  <c r="R75" i="2"/>
  <c r="F75" i="2"/>
  <c r="D75" i="2" s="1"/>
  <c r="T74" i="2"/>
  <c r="R74" i="2"/>
  <c r="F74" i="2"/>
  <c r="D74" i="2" s="1"/>
  <c r="D73" i="2" s="1"/>
  <c r="AE73" i="2"/>
  <c r="AD73" i="2"/>
  <c r="AC73" i="2"/>
  <c r="AB73" i="2"/>
  <c r="AA73" i="2"/>
  <c r="Z73" i="2"/>
  <c r="Y73" i="2"/>
  <c r="X73" i="2"/>
  <c r="W73" i="2"/>
  <c r="V73" i="2"/>
  <c r="Q73" i="2"/>
  <c r="P73" i="2"/>
  <c r="O73" i="2"/>
  <c r="N73" i="2"/>
  <c r="M73" i="2"/>
  <c r="L73" i="2"/>
  <c r="K73" i="2"/>
  <c r="J73" i="2"/>
  <c r="I73" i="2"/>
  <c r="H73" i="2"/>
  <c r="F73" i="2"/>
  <c r="AD71" i="2"/>
  <c r="AD76" i="2" s="1"/>
  <c r="Z71" i="2"/>
  <c r="Z76" i="2" s="1"/>
  <c r="V71" i="2"/>
  <c r="V76" i="2" s="1"/>
  <c r="U71" i="2"/>
  <c r="U76" i="2" s="1"/>
  <c r="S71" i="2"/>
  <c r="S76" i="2" s="1"/>
  <c r="O71" i="2"/>
  <c r="O76" i="2" s="1"/>
  <c r="N71" i="2"/>
  <c r="N76" i="2" s="1"/>
  <c r="J71" i="2"/>
  <c r="G71" i="2"/>
  <c r="G76" i="2" s="1"/>
  <c r="E71" i="2"/>
  <c r="E76" i="2" s="1"/>
  <c r="T70" i="2"/>
  <c r="R70" i="2"/>
  <c r="F70" i="2"/>
  <c r="D70" i="2" s="1"/>
  <c r="T69" i="2"/>
  <c r="R69" i="2" s="1"/>
  <c r="F69" i="2"/>
  <c r="D69" i="2" s="1"/>
  <c r="T68" i="2"/>
  <c r="R68" i="2" s="1"/>
  <c r="F68" i="2"/>
  <c r="D68" i="2" s="1"/>
  <c r="T67" i="2"/>
  <c r="R67" i="2"/>
  <c r="F67" i="2"/>
  <c r="D67" i="2" s="1"/>
  <c r="T66" i="2"/>
  <c r="R66" i="2"/>
  <c r="F66" i="2"/>
  <c r="D66" i="2" s="1"/>
  <c r="T65" i="2"/>
  <c r="R65" i="2" s="1"/>
  <c r="F65" i="2"/>
  <c r="D65" i="2" s="1"/>
  <c r="T64" i="2"/>
  <c r="R64" i="2"/>
  <c r="F64" i="2"/>
  <c r="D64" i="2" s="1"/>
  <c r="T63" i="2"/>
  <c r="R63" i="2"/>
  <c r="F63" i="2"/>
  <c r="D63" i="2" s="1"/>
  <c r="T62" i="2"/>
  <c r="R62" i="2"/>
  <c r="F62" i="2"/>
  <c r="D62" i="2" s="1"/>
  <c r="AE61" i="2"/>
  <c r="AE71" i="2" s="1"/>
  <c r="AE76" i="2" s="1"/>
  <c r="AD61" i="2"/>
  <c r="AC61" i="2"/>
  <c r="AC71" i="2" s="1"/>
  <c r="AC76" i="2" s="1"/>
  <c r="AB61" i="2"/>
  <c r="AB71" i="2" s="1"/>
  <c r="AB76" i="2" s="1"/>
  <c r="AA61" i="2"/>
  <c r="AA71" i="2" s="1"/>
  <c r="AA76" i="2" s="1"/>
  <c r="Z61" i="2"/>
  <c r="Y61" i="2"/>
  <c r="Y71" i="2" s="1"/>
  <c r="Y76" i="2" s="1"/>
  <c r="X61" i="2"/>
  <c r="X71" i="2" s="1"/>
  <c r="X76" i="2" s="1"/>
  <c r="W61" i="2"/>
  <c r="W71" i="2" s="1"/>
  <c r="W76" i="2" s="1"/>
  <c r="V61" i="2"/>
  <c r="Q61" i="2"/>
  <c r="Q71" i="2" s="1"/>
  <c r="P61" i="2"/>
  <c r="P71" i="2" s="1"/>
  <c r="O61" i="2"/>
  <c r="N61" i="2"/>
  <c r="M61" i="2"/>
  <c r="M71" i="2" s="1"/>
  <c r="L61" i="2"/>
  <c r="L71" i="2" s="1"/>
  <c r="K61" i="2"/>
  <c r="K71" i="2" s="1"/>
  <c r="K76" i="2" s="1"/>
  <c r="J61" i="2"/>
  <c r="I61" i="2"/>
  <c r="I71" i="2" s="1"/>
  <c r="H61" i="2"/>
  <c r="H71" i="2" s="1"/>
  <c r="F61" i="2"/>
  <c r="T60" i="2"/>
  <c r="R60" i="2"/>
  <c r="F60" i="2"/>
  <c r="D60" i="2" s="1"/>
  <c r="T59" i="2"/>
  <c r="R59" i="2" s="1"/>
  <c r="F59" i="2"/>
  <c r="D59" i="2" s="1"/>
  <c r="T58" i="2"/>
  <c r="R58" i="2"/>
  <c r="F58" i="2"/>
  <c r="D58" i="2" s="1"/>
  <c r="T57" i="2"/>
  <c r="R57" i="2"/>
  <c r="F57" i="2"/>
  <c r="D57" i="2" s="1"/>
  <c r="T56" i="2"/>
  <c r="R56" i="2"/>
  <c r="F56" i="2"/>
  <c r="D56" i="2" s="1"/>
  <c r="U54" i="2"/>
  <c r="J54" i="2"/>
  <c r="G54" i="2"/>
  <c r="E54" i="2"/>
  <c r="AD53" i="2"/>
  <c r="AC53" i="2"/>
  <c r="Y53" i="2"/>
  <c r="V53" i="2"/>
  <c r="V54" i="2" s="1"/>
  <c r="U53" i="2"/>
  <c r="S53" i="2"/>
  <c r="S54" i="2" s="1"/>
  <c r="Q53" i="2"/>
  <c r="N53" i="2"/>
  <c r="J53" i="2"/>
  <c r="G53" i="2"/>
  <c r="E53" i="2"/>
  <c r="T52" i="2"/>
  <c r="R52" i="2"/>
  <c r="F52" i="2"/>
  <c r="D52" i="2" s="1"/>
  <c r="T51" i="2"/>
  <c r="R51" i="2"/>
  <c r="F51" i="2"/>
  <c r="D51" i="2" s="1"/>
  <c r="T50" i="2"/>
  <c r="R50" i="2" s="1"/>
  <c r="F50" i="2"/>
  <c r="D50" i="2" s="1"/>
  <c r="T49" i="2"/>
  <c r="R49" i="2"/>
  <c r="F49" i="2"/>
  <c r="D49" i="2" s="1"/>
  <c r="T48" i="2"/>
  <c r="R48" i="2" s="1"/>
  <c r="F48" i="2"/>
  <c r="D48" i="2" s="1"/>
  <c r="T47" i="2"/>
  <c r="R47" i="2"/>
  <c r="F47" i="2"/>
  <c r="D47" i="2" s="1"/>
  <c r="T46" i="2"/>
  <c r="R46" i="2" s="1"/>
  <c r="F46" i="2"/>
  <c r="D46" i="2" s="1"/>
  <c r="T45" i="2"/>
  <c r="R45" i="2" s="1"/>
  <c r="F45" i="2"/>
  <c r="D45" i="2" s="1"/>
  <c r="T44" i="2"/>
  <c r="R44" i="2"/>
  <c r="F44" i="2"/>
  <c r="D44" i="2" s="1"/>
  <c r="T43" i="2"/>
  <c r="R43" i="2"/>
  <c r="F43" i="2"/>
  <c r="D43" i="2" s="1"/>
  <c r="T42" i="2"/>
  <c r="R42" i="2" s="1"/>
  <c r="F42" i="2"/>
  <c r="D42" i="2" s="1"/>
  <c r="T41" i="2"/>
  <c r="R41" i="2"/>
  <c r="F41" i="2"/>
  <c r="D41" i="2" s="1"/>
  <c r="T40" i="2"/>
  <c r="R40" i="2"/>
  <c r="F40" i="2"/>
  <c r="D40" i="2" s="1"/>
  <c r="T39" i="2"/>
  <c r="R39" i="2"/>
  <c r="F39" i="2"/>
  <c r="D39" i="2" s="1"/>
  <c r="T38" i="2"/>
  <c r="R38" i="2" s="1"/>
  <c r="F38" i="2"/>
  <c r="D38" i="2" s="1"/>
  <c r="T37" i="2"/>
  <c r="R37" i="2"/>
  <c r="F37" i="2"/>
  <c r="D37" i="2" s="1"/>
  <c r="T36" i="2"/>
  <c r="R36" i="2"/>
  <c r="F36" i="2"/>
  <c r="D36" i="2" s="1"/>
  <c r="T35" i="2"/>
  <c r="R35" i="2"/>
  <c r="F35" i="2"/>
  <c r="D35" i="2" s="1"/>
  <c r="T34" i="2"/>
  <c r="R34" i="2" s="1"/>
  <c r="F34" i="2"/>
  <c r="D34" i="2" s="1"/>
  <c r="T33" i="2"/>
  <c r="R33" i="2"/>
  <c r="F33" i="2"/>
  <c r="D33" i="2" s="1"/>
  <c r="T32" i="2"/>
  <c r="R32" i="2" s="1"/>
  <c r="F32" i="2"/>
  <c r="D32" i="2" s="1"/>
  <c r="T31" i="2"/>
  <c r="R31" i="2"/>
  <c r="F31" i="2"/>
  <c r="D31" i="2" s="1"/>
  <c r="T30" i="2"/>
  <c r="F30" i="2"/>
  <c r="D30" i="2" s="1"/>
  <c r="D29" i="2" s="1"/>
  <c r="AE29" i="2"/>
  <c r="AE53" i="2" s="1"/>
  <c r="AD29" i="2"/>
  <c r="AC29" i="2"/>
  <c r="AB29" i="2"/>
  <c r="AB53" i="2" s="1"/>
  <c r="AA29" i="2"/>
  <c r="AA53" i="2" s="1"/>
  <c r="Z29" i="2"/>
  <c r="Z53" i="2" s="1"/>
  <c r="Y29" i="2"/>
  <c r="X29" i="2"/>
  <c r="X53" i="2" s="1"/>
  <c r="W29" i="2"/>
  <c r="W53" i="2" s="1"/>
  <c r="V29" i="2"/>
  <c r="Q29" i="2"/>
  <c r="P29" i="2"/>
  <c r="P53" i="2" s="1"/>
  <c r="O29" i="2"/>
  <c r="O53" i="2" s="1"/>
  <c r="N29" i="2"/>
  <c r="M29" i="2"/>
  <c r="M53" i="2" s="1"/>
  <c r="L29" i="2"/>
  <c r="L53" i="2" s="1"/>
  <c r="K29" i="2"/>
  <c r="K53" i="2" s="1"/>
  <c r="J29" i="2"/>
  <c r="I29" i="2"/>
  <c r="I53" i="2" s="1"/>
  <c r="H29" i="2"/>
  <c r="H53" i="2" s="1"/>
  <c r="F29" i="2"/>
  <c r="F53" i="2" s="1"/>
  <c r="AD27" i="2"/>
  <c r="V27" i="2"/>
  <c r="P27" i="2"/>
  <c r="L27" i="2"/>
  <c r="I27" i="2"/>
  <c r="T26" i="2"/>
  <c r="R26" i="2" s="1"/>
  <c r="F26" i="2"/>
  <c r="D26" i="2" s="1"/>
  <c r="T25" i="2"/>
  <c r="R25" i="2" s="1"/>
  <c r="F25" i="2"/>
  <c r="D25" i="2"/>
  <c r="T24" i="2"/>
  <c r="R24" i="2" s="1"/>
  <c r="F24" i="2"/>
  <c r="D24" i="2"/>
  <c r="T23" i="2"/>
  <c r="R23" i="2" s="1"/>
  <c r="F23" i="2"/>
  <c r="D23" i="2"/>
  <c r="T22" i="2"/>
  <c r="R22" i="2" s="1"/>
  <c r="F22" i="2"/>
  <c r="D22" i="2" s="1"/>
  <c r="T21" i="2"/>
  <c r="R21" i="2" s="1"/>
  <c r="F21" i="2"/>
  <c r="D21" i="2"/>
  <c r="T20" i="2"/>
  <c r="R20" i="2" s="1"/>
  <c r="F20" i="2"/>
  <c r="D20" i="2"/>
  <c r="T19" i="2"/>
  <c r="R19" i="2" s="1"/>
  <c r="F19" i="2"/>
  <c r="D19" i="2"/>
  <c r="T18" i="2"/>
  <c r="R18" i="2" s="1"/>
  <c r="F18" i="2"/>
  <c r="D18" i="2" s="1"/>
  <c r="T17" i="2"/>
  <c r="R17" i="2" s="1"/>
  <c r="F17" i="2"/>
  <c r="D17" i="2"/>
  <c r="T16" i="2"/>
  <c r="R16" i="2" s="1"/>
  <c r="F16" i="2"/>
  <c r="D16" i="2"/>
  <c r="T15" i="2"/>
  <c r="R15" i="2" s="1"/>
  <c r="F15" i="2"/>
  <c r="D15" i="2"/>
  <c r="T14" i="2"/>
  <c r="R14" i="2" s="1"/>
  <c r="F14" i="2"/>
  <c r="D14" i="2" s="1"/>
  <c r="AE13" i="2"/>
  <c r="AD13" i="2"/>
  <c r="AC13" i="2"/>
  <c r="AC27" i="2" s="1"/>
  <c r="AC54" i="2" s="1"/>
  <c r="AB13" i="2"/>
  <c r="AA13" i="2"/>
  <c r="Z13" i="2"/>
  <c r="Y13" i="2"/>
  <c r="Y27" i="2" s="1"/>
  <c r="Y54" i="2" s="1"/>
  <c r="X13" i="2"/>
  <c r="W13" i="2"/>
  <c r="V13" i="2"/>
  <c r="Q13" i="2"/>
  <c r="P13" i="2"/>
  <c r="O13" i="2"/>
  <c r="N13" i="2"/>
  <c r="M13" i="2"/>
  <c r="L13" i="2"/>
  <c r="K13" i="2"/>
  <c r="K27" i="2" s="1"/>
  <c r="J13" i="2"/>
  <c r="I13" i="2"/>
  <c r="H13" i="2"/>
  <c r="F13" i="2"/>
  <c r="T12" i="2"/>
  <c r="R12" i="2" s="1"/>
  <c r="F12" i="2"/>
  <c r="D12" i="2"/>
  <c r="T11" i="2"/>
  <c r="R11" i="2" s="1"/>
  <c r="F11" i="2"/>
  <c r="D11" i="2"/>
  <c r="T10" i="2"/>
  <c r="R10" i="2" s="1"/>
  <c r="R13" i="2" s="1"/>
  <c r="F10" i="2"/>
  <c r="D10" i="2"/>
  <c r="D13" i="2" s="1"/>
  <c r="AE9" i="2"/>
  <c r="AE27" i="2" s="1"/>
  <c r="AE54" i="2" s="1"/>
  <c r="AD9" i="2"/>
  <c r="AC9" i="2"/>
  <c r="AB9" i="2"/>
  <c r="AB27" i="2" s="1"/>
  <c r="AA9" i="2"/>
  <c r="AA27" i="2" s="1"/>
  <c r="Z9" i="2"/>
  <c r="Z27" i="2" s="1"/>
  <c r="Z54" i="2" s="1"/>
  <c r="Y9" i="2"/>
  <c r="X9" i="2"/>
  <c r="X27" i="2" s="1"/>
  <c r="W9" i="2"/>
  <c r="W27" i="2" s="1"/>
  <c r="V9" i="2"/>
  <c r="Q9" i="2"/>
  <c r="Q27" i="2" s="1"/>
  <c r="Q54" i="2" s="1"/>
  <c r="P9" i="2"/>
  <c r="O9" i="2"/>
  <c r="O27" i="2" s="1"/>
  <c r="O54" i="2" s="1"/>
  <c r="N9" i="2"/>
  <c r="N27" i="2" s="1"/>
  <c r="N54" i="2" s="1"/>
  <c r="M9" i="2"/>
  <c r="M27" i="2" s="1"/>
  <c r="L9" i="2"/>
  <c r="K9" i="2"/>
  <c r="J9" i="2"/>
  <c r="J27" i="2" s="1"/>
  <c r="I9" i="2"/>
  <c r="H9" i="2"/>
  <c r="H27" i="2" s="1"/>
  <c r="H54" i="2" s="1"/>
  <c r="T8" i="2"/>
  <c r="R8" i="2" s="1"/>
  <c r="F8" i="2"/>
  <c r="D8" i="2" s="1"/>
  <c r="T7" i="2"/>
  <c r="R7" i="2" s="1"/>
  <c r="R9" i="2" s="1"/>
  <c r="F7" i="2"/>
  <c r="D7" i="2"/>
  <c r="T6" i="2"/>
  <c r="R6" i="2" s="1"/>
  <c r="F6" i="2"/>
  <c r="F9" i="2" s="1"/>
  <c r="F27" i="2" s="1"/>
  <c r="D6" i="2"/>
  <c r="D9" i="2" s="1"/>
  <c r="AA101" i="1"/>
  <c r="W101" i="1"/>
  <c r="P101" i="1"/>
  <c r="O101" i="1"/>
  <c r="L101" i="1"/>
  <c r="K101" i="1"/>
  <c r="G101" i="1"/>
  <c r="E101" i="1"/>
  <c r="V100" i="1"/>
  <c r="T100" i="1" s="1"/>
  <c r="F100" i="1"/>
  <c r="F98" i="1" s="1"/>
  <c r="D100" i="1"/>
  <c r="D98" i="1" s="1"/>
  <c r="V99" i="1"/>
  <c r="T99" i="1" s="1"/>
  <c r="T98" i="1" s="1"/>
  <c r="F99" i="1"/>
  <c r="D99" i="1"/>
  <c r="AG98" i="1"/>
  <c r="AF98" i="1"/>
  <c r="AE98" i="1"/>
  <c r="AD98" i="1"/>
  <c r="AC98" i="1"/>
  <c r="AB98" i="1"/>
  <c r="AA98" i="1"/>
  <c r="Z98" i="1"/>
  <c r="Y98" i="1"/>
  <c r="X98" i="1"/>
  <c r="Q98" i="1"/>
  <c r="P98" i="1"/>
  <c r="O98" i="1"/>
  <c r="N98" i="1"/>
  <c r="M98" i="1"/>
  <c r="L98" i="1"/>
  <c r="K98" i="1"/>
  <c r="J98" i="1"/>
  <c r="I98" i="1"/>
  <c r="H98" i="1"/>
  <c r="AE96" i="1"/>
  <c r="AE101" i="1" s="1"/>
  <c r="AA96" i="1"/>
  <c r="Z96" i="1"/>
  <c r="Z101" i="1" s="1"/>
  <c r="W96" i="1"/>
  <c r="U96" i="1"/>
  <c r="U101" i="1" s="1"/>
  <c r="P96" i="1"/>
  <c r="O96" i="1"/>
  <c r="M96" i="1"/>
  <c r="M101" i="1" s="1"/>
  <c r="L96" i="1"/>
  <c r="K96" i="1"/>
  <c r="H96" i="1"/>
  <c r="H101" i="1" s="1"/>
  <c r="G96" i="1"/>
  <c r="E96" i="1"/>
  <c r="V95" i="1"/>
  <c r="T95" i="1" s="1"/>
  <c r="F95" i="1"/>
  <c r="D95" i="1"/>
  <c r="V94" i="1"/>
  <c r="T94" i="1" s="1"/>
  <c r="F94" i="1"/>
  <c r="D94" i="1" s="1"/>
  <c r="V93" i="1"/>
  <c r="T93" i="1" s="1"/>
  <c r="F93" i="1"/>
  <c r="D93" i="1"/>
  <c r="V92" i="1"/>
  <c r="T92" i="1" s="1"/>
  <c r="F92" i="1"/>
  <c r="D92" i="1"/>
  <c r="V91" i="1"/>
  <c r="T91" i="1" s="1"/>
  <c r="F91" i="1"/>
  <c r="D91" i="1"/>
  <c r="V90" i="1"/>
  <c r="T90" i="1" s="1"/>
  <c r="F90" i="1"/>
  <c r="D90" i="1" s="1"/>
  <c r="V89" i="1"/>
  <c r="T89" i="1" s="1"/>
  <c r="F89" i="1"/>
  <c r="D89" i="1"/>
  <c r="V88" i="1"/>
  <c r="T88" i="1" s="1"/>
  <c r="F88" i="1"/>
  <c r="F86" i="1" s="1"/>
  <c r="D88" i="1"/>
  <c r="D86" i="1" s="1"/>
  <c r="V87" i="1"/>
  <c r="T87" i="1" s="1"/>
  <c r="T86" i="1" s="1"/>
  <c r="F87" i="1"/>
  <c r="D87" i="1"/>
  <c r="AG86" i="1"/>
  <c r="AG96" i="1" s="1"/>
  <c r="AG101" i="1" s="1"/>
  <c r="AF86" i="1"/>
  <c r="AF96" i="1" s="1"/>
  <c r="AF101" i="1" s="1"/>
  <c r="AE86" i="1"/>
  <c r="AD86" i="1"/>
  <c r="AD96" i="1" s="1"/>
  <c r="AD101" i="1" s="1"/>
  <c r="AC86" i="1"/>
  <c r="AC96" i="1" s="1"/>
  <c r="AC101" i="1" s="1"/>
  <c r="AB86" i="1"/>
  <c r="AB96" i="1" s="1"/>
  <c r="AB101" i="1" s="1"/>
  <c r="AA86" i="1"/>
  <c r="Z86" i="1"/>
  <c r="Y86" i="1"/>
  <c r="Y96" i="1" s="1"/>
  <c r="Y101" i="1" s="1"/>
  <c r="X86" i="1"/>
  <c r="X96" i="1" s="1"/>
  <c r="X101" i="1" s="1"/>
  <c r="Q86" i="1"/>
  <c r="Q96" i="1" s="1"/>
  <c r="Q101" i="1" s="1"/>
  <c r="P86" i="1"/>
  <c r="O86" i="1"/>
  <c r="N86" i="1"/>
  <c r="N96" i="1" s="1"/>
  <c r="N101" i="1" s="1"/>
  <c r="M86" i="1"/>
  <c r="L86" i="1"/>
  <c r="K86" i="1"/>
  <c r="J86" i="1"/>
  <c r="J96" i="1" s="1"/>
  <c r="J101" i="1" s="1"/>
  <c r="I86" i="1"/>
  <c r="I96" i="1" s="1"/>
  <c r="I101" i="1" s="1"/>
  <c r="H86" i="1"/>
  <c r="V85" i="1"/>
  <c r="T85" i="1" s="1"/>
  <c r="F85" i="1"/>
  <c r="D85" i="1" s="1"/>
  <c r="V84" i="1"/>
  <c r="T84" i="1" s="1"/>
  <c r="F84" i="1"/>
  <c r="D84" i="1"/>
  <c r="V83" i="1"/>
  <c r="T83" i="1" s="1"/>
  <c r="F83" i="1"/>
  <c r="D83" i="1"/>
  <c r="V82" i="1"/>
  <c r="T82" i="1" s="1"/>
  <c r="F82" i="1"/>
  <c r="D82" i="1"/>
  <c r="V81" i="1"/>
  <c r="T81" i="1"/>
  <c r="F81" i="1"/>
  <c r="D81" i="1"/>
  <c r="W73" i="1"/>
  <c r="W74" i="1" s="1"/>
  <c r="U73" i="1"/>
  <c r="U74" i="1" s="1"/>
  <c r="O73" i="1"/>
  <c r="N73" i="1"/>
  <c r="K73" i="1"/>
  <c r="J73" i="1"/>
  <c r="G73" i="1"/>
  <c r="G74" i="1" s="1"/>
  <c r="E73" i="1"/>
  <c r="E74" i="1" s="1"/>
  <c r="V72" i="1"/>
  <c r="T72" i="1"/>
  <c r="F72" i="1"/>
  <c r="D72" i="1"/>
  <c r="V71" i="1"/>
  <c r="T71" i="1"/>
  <c r="F71" i="1"/>
  <c r="D71" i="1"/>
  <c r="V70" i="1"/>
  <c r="T70" i="1"/>
  <c r="F70" i="1"/>
  <c r="D70" i="1"/>
  <c r="V69" i="1"/>
  <c r="T69" i="1"/>
  <c r="F69" i="1"/>
  <c r="D69" i="1"/>
  <c r="V68" i="1"/>
  <c r="T68" i="1"/>
  <c r="F68" i="1"/>
  <c r="D68" i="1"/>
  <c r="V67" i="1"/>
  <c r="T67" i="1"/>
  <c r="F67" i="1"/>
  <c r="D67" i="1"/>
  <c r="V61" i="1"/>
  <c r="T61" i="1"/>
  <c r="F61" i="1"/>
  <c r="D61" i="1"/>
  <c r="V60" i="1"/>
  <c r="T60" i="1"/>
  <c r="F60" i="1"/>
  <c r="D60" i="1"/>
  <c r="V59" i="1"/>
  <c r="T59" i="1"/>
  <c r="F59" i="1"/>
  <c r="D59" i="1"/>
  <c r="V58" i="1"/>
  <c r="T58" i="1"/>
  <c r="F58" i="1"/>
  <c r="D58" i="1"/>
  <c r="V57" i="1"/>
  <c r="T57" i="1"/>
  <c r="F57" i="1"/>
  <c r="D57" i="1"/>
  <c r="V56" i="1"/>
  <c r="T56" i="1"/>
  <c r="F56" i="1"/>
  <c r="D56" i="1"/>
  <c r="V55" i="1"/>
  <c r="T55" i="1"/>
  <c r="F55" i="1"/>
  <c r="D55" i="1"/>
  <c r="V54" i="1"/>
  <c r="T54" i="1"/>
  <c r="F54" i="1"/>
  <c r="D54" i="1"/>
  <c r="V53" i="1"/>
  <c r="T53" i="1"/>
  <c r="F53" i="1"/>
  <c r="D53" i="1"/>
  <c r="V52" i="1"/>
  <c r="T52" i="1"/>
  <c r="F52" i="1"/>
  <c r="D52" i="1"/>
  <c r="V51" i="1"/>
  <c r="T51" i="1"/>
  <c r="F51" i="1"/>
  <c r="D51" i="1"/>
  <c r="V50" i="1"/>
  <c r="T50" i="1"/>
  <c r="F50" i="1"/>
  <c r="D50" i="1"/>
  <c r="V49" i="1"/>
  <c r="T49" i="1"/>
  <c r="F49" i="1"/>
  <c r="D49" i="1"/>
  <c r="V48" i="1"/>
  <c r="T48" i="1"/>
  <c r="F48" i="1"/>
  <c r="D48" i="1"/>
  <c r="V47" i="1"/>
  <c r="T47" i="1"/>
  <c r="F47" i="1"/>
  <c r="D47" i="1"/>
  <c r="V46" i="1"/>
  <c r="T46" i="1"/>
  <c r="F46" i="1"/>
  <c r="D46" i="1"/>
  <c r="V45" i="1"/>
  <c r="V44" i="1" s="1"/>
  <c r="V73" i="1" s="1"/>
  <c r="T45" i="1"/>
  <c r="T44" i="1" s="1"/>
  <c r="T73" i="1" s="1"/>
  <c r="F45" i="1"/>
  <c r="D45" i="1"/>
  <c r="AG44" i="1"/>
  <c r="AG73" i="1" s="1"/>
  <c r="AF44" i="1"/>
  <c r="AF73" i="1" s="1"/>
  <c r="AE44" i="1"/>
  <c r="AE73" i="1" s="1"/>
  <c r="AD44" i="1"/>
  <c r="AD73" i="1" s="1"/>
  <c r="AC44" i="1"/>
  <c r="AC73" i="1" s="1"/>
  <c r="AB44" i="1"/>
  <c r="AB73" i="1" s="1"/>
  <c r="AA44" i="1"/>
  <c r="AA73" i="1" s="1"/>
  <c r="Z44" i="1"/>
  <c r="Z73" i="1" s="1"/>
  <c r="Y44" i="1"/>
  <c r="Y73" i="1" s="1"/>
  <c r="X44" i="1"/>
  <c r="X73" i="1" s="1"/>
  <c r="Q44" i="1"/>
  <c r="Q73" i="1" s="1"/>
  <c r="P44" i="1"/>
  <c r="P73" i="1" s="1"/>
  <c r="O44" i="1"/>
  <c r="N44" i="1"/>
  <c r="M44" i="1"/>
  <c r="M73" i="1" s="1"/>
  <c r="L44" i="1"/>
  <c r="L73" i="1" s="1"/>
  <c r="K44" i="1"/>
  <c r="J44" i="1"/>
  <c r="I44" i="1"/>
  <c r="I73" i="1" s="1"/>
  <c r="H44" i="1"/>
  <c r="H73" i="1" s="1"/>
  <c r="F44" i="1"/>
  <c r="D44" i="1"/>
  <c r="D73" i="1" s="1"/>
  <c r="V41" i="1"/>
  <c r="T41" i="1"/>
  <c r="F41" i="1"/>
  <c r="D41" i="1"/>
  <c r="V40" i="1"/>
  <c r="T40" i="1"/>
  <c r="F40" i="1"/>
  <c r="D40" i="1"/>
  <c r="V39" i="1"/>
  <c r="T39" i="1"/>
  <c r="F39" i="1"/>
  <c r="D39" i="1"/>
  <c r="V38" i="1"/>
  <c r="T38" i="1"/>
  <c r="F38" i="1"/>
  <c r="D38" i="1"/>
  <c r="V32" i="1"/>
  <c r="T32" i="1"/>
  <c r="F32" i="1"/>
  <c r="D32" i="1"/>
  <c r="V31" i="1"/>
  <c r="T31" i="1"/>
  <c r="F31" i="1"/>
  <c r="D31" i="1"/>
  <c r="V30" i="1"/>
  <c r="T30" i="1"/>
  <c r="F30" i="1"/>
  <c r="D30" i="1"/>
  <c r="V29" i="1"/>
  <c r="T29" i="1"/>
  <c r="F29" i="1"/>
  <c r="D29" i="1"/>
  <c r="V28" i="1"/>
  <c r="T28" i="1"/>
  <c r="F28" i="1"/>
  <c r="D28" i="1"/>
  <c r="V27" i="1"/>
  <c r="T27" i="1"/>
  <c r="F27" i="1"/>
  <c r="D27" i="1"/>
  <c r="V26" i="1"/>
  <c r="T26" i="1"/>
  <c r="F26" i="1"/>
  <c r="D26" i="1"/>
  <c r="V25" i="1"/>
  <c r="T25" i="1"/>
  <c r="F25" i="1"/>
  <c r="D25" i="1"/>
  <c r="V24" i="1"/>
  <c r="T24" i="1"/>
  <c r="F24" i="1"/>
  <c r="D24" i="1"/>
  <c r="AG23" i="1"/>
  <c r="AF23" i="1"/>
  <c r="AE23" i="1"/>
  <c r="AD23" i="1"/>
  <c r="AC23" i="1"/>
  <c r="AB23" i="1"/>
  <c r="AA23" i="1"/>
  <c r="Z23" i="1"/>
  <c r="Y23" i="1"/>
  <c r="X23" i="1"/>
  <c r="Q23" i="1"/>
  <c r="P23" i="1"/>
  <c r="O23" i="1"/>
  <c r="N23" i="1"/>
  <c r="M23" i="1"/>
  <c r="L23" i="1"/>
  <c r="K23" i="1"/>
  <c r="J23" i="1"/>
  <c r="I23" i="1"/>
  <c r="H23" i="1"/>
  <c r="V22" i="1"/>
  <c r="T22" i="1"/>
  <c r="F22" i="1"/>
  <c r="D22" i="1"/>
  <c r="V21" i="1"/>
  <c r="T21" i="1"/>
  <c r="F21" i="1"/>
  <c r="D21" i="1"/>
  <c r="V20" i="1"/>
  <c r="V23" i="1" s="1"/>
  <c r="T20" i="1"/>
  <c r="T23" i="1" s="1"/>
  <c r="F20" i="1"/>
  <c r="F23" i="1" s="1"/>
  <c r="D20" i="1"/>
  <c r="D23" i="1" s="1"/>
  <c r="AG19" i="1"/>
  <c r="AG42" i="1" s="1"/>
  <c r="AG74" i="1" s="1"/>
  <c r="AF19" i="1"/>
  <c r="AF42" i="1" s="1"/>
  <c r="AE19" i="1"/>
  <c r="AE42" i="1" s="1"/>
  <c r="AD19" i="1"/>
  <c r="AD42" i="1" s="1"/>
  <c r="AD74" i="1" s="1"/>
  <c r="AC19" i="1"/>
  <c r="AC42" i="1" s="1"/>
  <c r="AC74" i="1" s="1"/>
  <c r="AB19" i="1"/>
  <c r="AB42" i="1" s="1"/>
  <c r="AA19" i="1"/>
  <c r="AA42" i="1" s="1"/>
  <c r="Z19" i="1"/>
  <c r="Z42" i="1" s="1"/>
  <c r="Z74" i="1" s="1"/>
  <c r="Y19" i="1"/>
  <c r="Y42" i="1" s="1"/>
  <c r="Y74" i="1" s="1"/>
  <c r="X19" i="1"/>
  <c r="X42" i="1" s="1"/>
  <c r="Q19" i="1"/>
  <c r="Q42" i="1" s="1"/>
  <c r="P19" i="1"/>
  <c r="P42" i="1" s="1"/>
  <c r="P74" i="1" s="1"/>
  <c r="O19" i="1"/>
  <c r="O42" i="1" s="1"/>
  <c r="O74" i="1" s="1"/>
  <c r="N19" i="1"/>
  <c r="N42" i="1" s="1"/>
  <c r="N74" i="1" s="1"/>
  <c r="M19" i="1"/>
  <c r="M42" i="1" s="1"/>
  <c r="L19" i="1"/>
  <c r="L42" i="1" s="1"/>
  <c r="L74" i="1" s="1"/>
  <c r="K19" i="1"/>
  <c r="K42" i="1" s="1"/>
  <c r="K74" i="1" s="1"/>
  <c r="J19" i="1"/>
  <c r="J42" i="1" s="1"/>
  <c r="J74" i="1" s="1"/>
  <c r="I19" i="1"/>
  <c r="I42" i="1" s="1"/>
  <c r="H19" i="1"/>
  <c r="H42" i="1" s="1"/>
  <c r="H74" i="1" s="1"/>
  <c r="V18" i="1"/>
  <c r="T18" i="1"/>
  <c r="F18" i="1"/>
  <c r="D18" i="1"/>
  <c r="V17" i="1"/>
  <c r="T17" i="1"/>
  <c r="F17" i="1"/>
  <c r="D17" i="1"/>
  <c r="V16" i="1"/>
  <c r="V19" i="1" s="1"/>
  <c r="V42" i="1" s="1"/>
  <c r="V74" i="1" s="1"/>
  <c r="T16" i="1"/>
  <c r="T19" i="1" s="1"/>
  <c r="T42" i="1" s="1"/>
  <c r="F16" i="1"/>
  <c r="F19" i="1" s="1"/>
  <c r="F42" i="1" s="1"/>
  <c r="D16" i="1"/>
  <c r="D19" i="1" s="1"/>
  <c r="D42" i="1" s="1"/>
  <c r="D74" i="1" s="1"/>
  <c r="W54" i="2" l="1"/>
  <c r="AA54" i="2"/>
  <c r="F74" i="1"/>
  <c r="I74" i="1"/>
  <c r="M74" i="1"/>
  <c r="Q74" i="1"/>
  <c r="AA74" i="1"/>
  <c r="AE74" i="1"/>
  <c r="D96" i="1"/>
  <c r="D101" i="1" s="1"/>
  <c r="D27" i="2"/>
  <c r="D54" i="2" s="1"/>
  <c r="T74" i="1"/>
  <c r="X74" i="1"/>
  <c r="AB74" i="1"/>
  <c r="AF74" i="1"/>
  <c r="F73" i="1"/>
  <c r="F54" i="2"/>
  <c r="R27" i="2"/>
  <c r="R54" i="2" s="1"/>
  <c r="M54" i="2"/>
  <c r="K54" i="2"/>
  <c r="H76" i="2"/>
  <c r="P76" i="2"/>
  <c r="F96" i="1"/>
  <c r="F101" i="1" s="1"/>
  <c r="V86" i="1"/>
  <c r="V96" i="1" s="1"/>
  <c r="V101" i="1" s="1"/>
  <c r="V98" i="1"/>
  <c r="T9" i="2"/>
  <c r="AD54" i="2"/>
  <c r="F71" i="2"/>
  <c r="F76" i="2" s="1"/>
  <c r="I7" i="3"/>
  <c r="M7" i="3"/>
  <c r="O11" i="3"/>
  <c r="E7" i="3"/>
  <c r="T13" i="2"/>
  <c r="I54" i="2"/>
  <c r="F7" i="3"/>
  <c r="O8" i="3"/>
  <c r="T96" i="1"/>
  <c r="T101" i="1" s="1"/>
  <c r="P54" i="2"/>
  <c r="D53" i="2"/>
  <c r="L76" i="2"/>
  <c r="D61" i="2"/>
  <c r="R73" i="2"/>
  <c r="O35" i="3"/>
  <c r="X54" i="2"/>
  <c r="AB54" i="2"/>
  <c r="L54" i="2"/>
  <c r="R30" i="2"/>
  <c r="R29" i="2" s="1"/>
  <c r="R53" i="2" s="1"/>
  <c r="T29" i="2"/>
  <c r="T53" i="2" s="1"/>
  <c r="D71" i="2"/>
  <c r="D76" i="2" s="1"/>
  <c r="I76" i="2"/>
  <c r="M76" i="2"/>
  <c r="Q76" i="2"/>
  <c r="R61" i="2"/>
  <c r="R71" i="2" s="1"/>
  <c r="R76" i="2" s="1"/>
  <c r="T71" i="2"/>
  <c r="T76" i="2" s="1"/>
  <c r="T61" i="2"/>
  <c r="T73" i="2"/>
  <c r="O20" i="3"/>
  <c r="O23" i="3"/>
  <c r="T27" i="2" l="1"/>
  <c r="T54" i="2" s="1"/>
  <c r="O7" i="3"/>
</calcChain>
</file>

<file path=xl/sharedStrings.xml><?xml version="1.0" encoding="utf-8"?>
<sst xmlns="http://schemas.openxmlformats.org/spreadsheetml/2006/main" count="835" uniqueCount="330">
  <si>
    <t>БАЛАНС ИСПОЛНЕНИЯ КОНСОЛИДИРОВАННОГО БЮДЖЕТА СУБЪЕКТА РОССИЙСКОЙ ФЕДЕРАЦИИ</t>
  </si>
  <si>
    <t>892</t>
  </si>
  <si>
    <t>И БЮДЖЕТА ТЕРРИТОРИАЛЬНОГО ГОСУДАРСТВЕННОГО ВНЕБЮДЖЕТНОГО ФОНДА</t>
  </si>
  <si>
    <t>КОДЫ</t>
  </si>
  <si>
    <t>5</t>
  </si>
  <si>
    <t>Форма по ОКУД</t>
  </si>
  <si>
    <t>0503320</t>
  </si>
  <si>
    <t>500</t>
  </si>
  <si>
    <t>на</t>
  </si>
  <si>
    <t>01 января 2025 г.</t>
  </si>
  <si>
    <t>Дата</t>
  </si>
  <si>
    <t>01.01.2025</t>
  </si>
  <si>
    <t>Наименование финансового органа</t>
  </si>
  <si>
    <t>комитет финансов Администрации Окуловского муниципального района</t>
  </si>
  <si>
    <t>по ОКПО</t>
  </si>
  <si>
    <t>02290448</t>
  </si>
  <si>
    <t>ГОД</t>
  </si>
  <si>
    <t>Наименование бюджета</t>
  </si>
  <si>
    <t>Бюджет Окуловского муниципального района</t>
  </si>
  <si>
    <t>по ОКТМО</t>
  </si>
  <si>
    <t>49628000</t>
  </si>
  <si>
    <t>Периодичность: годовая</t>
  </si>
  <si>
    <t>3</t>
  </si>
  <si>
    <t>Единица измерения: руб.</t>
  </si>
  <si>
    <t>по ОКЕИ</t>
  </si>
  <si>
    <t>383</t>
  </si>
  <si>
    <t>Форма 0503320 с.2</t>
  </si>
  <si>
    <t>АКТИВ</t>
  </si>
  <si>
    <t>Код строки</t>
  </si>
  <si>
    <t>На начало года</t>
  </si>
  <si>
    <t>На конец отчетного периода</t>
  </si>
  <si>
    <t>консолидированный бюджет
субъекта Российской Федерации
и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</si>
  <si>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</si>
  <si>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
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</si>
  <si>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</si>
  <si>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</si>
  <si>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</si>
  <si>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</si>
  <si>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
городских
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</si>
  <si>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</si>
  <si>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</si>
  <si>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</si>
  <si>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</si>
  <si>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</si>
  <si>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</si>
  <si>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</si>
  <si>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</si>
  <si>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</si>
  <si>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</si>
  <si>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</si>
  <si>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
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</si>
  <si>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</si>
  <si>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</si>
  <si>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</si>
  <si>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</si>
  <si>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</si>
  <si>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</si>
  <si>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</si>
  <si>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
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</si>
  <si>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</si>
  <si>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</si>
  <si>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</si>
  <si>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Непроизводственные активы (010300000)** (остаточная стоимость)</t>
  </si>
  <si>
    <t>070</t>
  </si>
  <si>
    <t>Материальные запасы (010500000) (остаточная стоимость), 
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</si>
  <si>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</si>
  <si>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</si>
  <si>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</si>
  <si>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</si>
  <si>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</si>
  <si>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</si>
  <si>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</si>
  <si>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стоимость), всего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</si>
  <si>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</si>
  <si>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</si>
  <si>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</si>
  <si>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</si>
  <si>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</si>
  <si>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</si>
  <si>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0503320 с.3</t>
  </si>
  <si>
    <t>Форма 0503320 с.4</t>
  </si>
  <si>
    <t>Нефинансовые активы имушества казны (010800000)** (остаточная стоимость)</t>
  </si>
  <si>
    <t>140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</si>
  <si>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</si>
  <si>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</si>
  <si>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</si>
  <si>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</si>
  <si>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</si>
  <si>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</si>
  <si>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
(стр. 030 + стр. 060 + стр. 070 + стр. 080 + стр. 100 + стр. 110 + стр. 120 + стр. 130 + стр. 140+ стр. 150 + стр. 160 + стр. 170)</t>
  </si>
  <si>
    <t>190</t>
  </si>
  <si>
    <t>II. Финансовые активы</t>
  </si>
  <si>
    <t>Денежные средства учреждения (020100000), всего</t>
  </si>
  <si>
    <t>200</t>
  </si>
  <si>
    <t>в том числе: 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</si>
  <si>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</si>
  <si>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</si>
  <si>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</si>
  <si>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
всего</t>
  </si>
  <si>
    <t>204</t>
  </si>
  <si>
    <t>205</t>
  </si>
  <si>
    <t>в иностранной валюте и драгоценных металлах 
(020127000)</t>
  </si>
  <si>
    <t>206</t>
  </si>
  <si>
    <t>в кассе учреждения 
(020130000)</t>
  </si>
  <si>
    <t>207</t>
  </si>
  <si>
    <t>Средства на счетах бюджета в органе Федерального казначейства (020210000), всего</t>
  </si>
  <si>
    <t>210</t>
  </si>
  <si>
    <t>из них
в иностранной валюте и драгоценных металлах (020213000)</t>
  </si>
  <si>
    <t>213</t>
  </si>
  <si>
    <t>Средства на счетах бюджета в кредитной организации (020220000), всего</t>
  </si>
  <si>
    <t>220</t>
  </si>
  <si>
    <t>из них
в иностранной валюте и драгоценных металлах (020223000)</t>
  </si>
  <si>
    <t>223</t>
  </si>
  <si>
    <t>Средства бюджета на депозитных счетах (020230000), всего</t>
  </si>
  <si>
    <t>230</t>
  </si>
  <si>
    <t>234</t>
  </si>
  <si>
    <t>Финансовые вложения (020400000), всего</t>
  </si>
  <si>
    <t>240</t>
  </si>
  <si>
    <t>241</t>
  </si>
  <si>
    <t>Дебиторская задолженность по доходам (020500000, 020900000)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</si>
  <si>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</si>
  <si>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</si>
  <si>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</si>
  <si>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</si>
  <si>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</si>
  <si>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Форма 0503320 с.5</t>
  </si>
  <si>
    <t>Форма 0503320 с.6</t>
  </si>
  <si>
    <t>ПАССИВ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</si>
  <si>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</si>
  <si>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</si>
  <si>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</si>
  <si>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</si>
  <si>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</si>
  <si>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</si>
  <si>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</si>
  <si>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</si>
  <si>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</si>
  <si>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</si>
  <si>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(стр.200  + стр.210 + стр. 220 + стр.230 + стр.240 + стр.250 + стр.260 + стр.270 + стр.280 + стр.290)</t>
  </si>
  <si>
    <t>340</t>
  </si>
  <si>
    <t>БАЛАНС (стр. 190 + стр. 340)</t>
  </si>
  <si>
    <t>350</t>
  </si>
  <si>
    <t>Форма 0503320 с.7</t>
  </si>
  <si>
    <t>Форма 0503320 с.8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</si>
  <si>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</si>
  <si>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</si>
  <si>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</si>
  <si>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</si>
  <si>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</si>
  <si>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</si>
  <si>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из них: 
долгосрочная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</si>
  <si>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</si>
  <si>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</si>
  <si>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</si>
  <si>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</si>
  <si>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</si>
  <si>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 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</si>
  <si>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</si>
  <si>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</si>
  <si>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</si>
  <si>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</si>
  <si>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</si>
  <si>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</si>
  <si>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</si>
  <si>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(0304Т6000)</t>
  </si>
  <si>
    <t>436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</si>
  <si>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</si>
  <si>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</si>
  <si>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</si>
  <si>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</si>
  <si>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</si>
  <si>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</si>
  <si>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</si>
  <si>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 + стр. 410 + стр. 420 + стр. 430 + стр. 470 + стр. 510 + стр. 520)</t>
  </si>
  <si>
    <t>550</t>
  </si>
  <si>
    <t>IV. Финансовый результат</t>
  </si>
  <si>
    <t>Финансовый результат (040000000) (стр. 570 + стр 580 )</t>
  </si>
  <si>
    <t>560</t>
  </si>
  <si>
    <t>Финансовый результат экономического субъекта</t>
  </si>
  <si>
    <t>570</t>
  </si>
  <si>
    <t>Результат по кассовым операциям бюджета (040200000)</t>
  </si>
  <si>
    <t>580</t>
  </si>
  <si>
    <t>БАЛАНС (стр. 550 + стр. 560)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</si>
  <si>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</si>
  <si>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</si>
  <si>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записке.</t>
  </si>
  <si>
    <t>Документ подписан ЭП:</t>
  </si>
  <si>
    <t>Кем подписан</t>
  </si>
  <si>
    <t>KFOKUL</t>
  </si>
  <si>
    <t>Дата подписания</t>
  </si>
  <si>
    <t>Серийный номер сертификата</t>
  </si>
  <si>
    <t>00EBB9A4FBA7CB6765764CCFDD11DB2BB3</t>
  </si>
  <si>
    <t>Кем выдан сертификат</t>
  </si>
  <si>
    <t>Казначейство России</t>
  </si>
  <si>
    <t>Кому выдан сертификат</t>
  </si>
  <si>
    <t>Иванова Анна Сергеевна</t>
  </si>
  <si>
    <t>Дата начала действия</t>
  </si>
  <si>
    <t>Дата окончания действия</t>
  </si>
  <si>
    <t>Отпечаток сертификата</t>
  </si>
  <si>
    <t>D5585573FC954618DD2F7C36D2296562732203DA</t>
  </si>
  <si>
    <t>Описание сертификата</t>
  </si>
  <si>
    <t>KFOKUL1</t>
  </si>
  <si>
    <t>17A0A15F379D029AB03C1B802E94D4BB</t>
  </si>
  <si>
    <t>Павлова Татьяна Владимировна</t>
  </si>
  <si>
    <t>4F743A75066C747E16159DE71839576EAC51D5DC</t>
  </si>
  <si>
    <t>консолидированный бюджет субъекта  и территориального фонда</t>
  </si>
  <si>
    <t>суммы подлежащие исключению в рамках субъекта и территориального  фонда</t>
  </si>
  <si>
    <t>консолидированный бюджет
субъекта</t>
  </si>
  <si>
    <t>суммы подлежащие исключению в рамках субъекта</t>
  </si>
  <si>
    <t>бюджет субъекта</t>
  </si>
  <si>
    <t>бюджеты городов федерального значения</t>
  </si>
  <si>
    <t>бюджеты городских 
округов</t>
  </si>
  <si>
    <t>I. Нефин. активы</t>
  </si>
  <si>
    <t>010100000</t>
  </si>
  <si>
    <t>Уменьшение стоимости 
основных средств**, всего*</t>
  </si>
  <si>
    <t>стр. 010 - стр. 020</t>
  </si>
  <si>
    <t>010200000</t>
  </si>
  <si>
    <t>Уменьшение стоимости 
нематериальных активов**, всего*</t>
  </si>
  <si>
    <t>стр. 040 - стр. 050</t>
  </si>
  <si>
    <t>010300000**</t>
  </si>
  <si>
    <t>010500000</t>
  </si>
  <si>
    <t>011100000**</t>
  </si>
  <si>
    <t>011300000**</t>
  </si>
  <si>
    <t>010600000</t>
  </si>
  <si>
    <t>010700000</t>
  </si>
  <si>
    <t>010800000**</t>
  </si>
  <si>
    <t>010900000</t>
  </si>
  <si>
    <t>040150000</t>
  </si>
  <si>
    <t>011000000</t>
  </si>
  <si>
    <t>Итого по разделу I</t>
  </si>
  <si>
    <t>II. Фин. активы</t>
  </si>
  <si>
    <t>020100000</t>
  </si>
  <si>
    <t>020110000</t>
  </si>
  <si>
    <t>020120000</t>
  </si>
  <si>
    <t>020122000</t>
  </si>
  <si>
    <t>020127000</t>
  </si>
  <si>
    <t>020130000</t>
  </si>
  <si>
    <t>020210000</t>
  </si>
  <si>
    <t>020220000</t>
  </si>
  <si>
    <t>020223000</t>
  </si>
  <si>
    <t>020230000</t>
  </si>
  <si>
    <t>020400000</t>
  </si>
  <si>
    <t>020500000, 020900000</t>
  </si>
  <si>
    <t>020600000, 020800000, 030300000</t>
  </si>
  <si>
    <t>020700000</t>
  </si>
  <si>
    <t>021000000</t>
  </si>
  <si>
    <t>021010000</t>
  </si>
  <si>
    <t>021500000</t>
  </si>
  <si>
    <t>Итого по разделу II</t>
  </si>
  <si>
    <t>БАЛАНС (АКТИВ)</t>
  </si>
  <si>
    <t>030100000</t>
  </si>
  <si>
    <t>030200000, 020800000, 030402000, 030403000</t>
  </si>
  <si>
    <t>030300000</t>
  </si>
  <si>
    <t>030401000</t>
  </si>
  <si>
    <t>030404000</t>
  </si>
  <si>
    <t>030406000</t>
  </si>
  <si>
    <t>0304Т6000</t>
  </si>
  <si>
    <t>040140000</t>
  </si>
  <si>
    <t>040160000</t>
  </si>
  <si>
    <t>Итого по разделу III</t>
  </si>
  <si>
    <t>040000000 (стр. 570 + стр 580 )</t>
  </si>
  <si>
    <t>040100000</t>
  </si>
  <si>
    <t>040200000</t>
  </si>
  <si>
    <t>БАЛАНС (ПАССИВ)</t>
  </si>
  <si>
    <t>Таблица консолидируемых расчетов</t>
  </si>
  <si>
    <t>Форма 0503320  с.13</t>
  </si>
  <si>
    <t>Активы</t>
  </si>
  <si>
    <t>Наименование показателя</t>
  </si>
  <si>
    <t>Код стро-ки</t>
  </si>
  <si>
    <t>Обязательства</t>
  </si>
  <si>
    <t>ИТОГО</t>
  </si>
  <si>
    <t>6</t>
  </si>
  <si>
    <t>7</t>
  </si>
  <si>
    <t>8</t>
  </si>
  <si>
    <t>9</t>
  </si>
  <si>
    <t>10</t>
  </si>
  <si>
    <t>11</t>
  </si>
  <si>
    <t>12</t>
  </si>
  <si>
    <t>13</t>
  </si>
  <si>
    <t>Всего активов</t>
  </si>
  <si>
    <t>899</t>
  </si>
  <si>
    <t>Бюджет субъекта Российской Федерации</t>
  </si>
  <si>
    <t>900</t>
  </si>
  <si>
    <t>в том числе по видам активов:
по расчетам по межбюджетным трансфертам</t>
  </si>
  <si>
    <t>901</t>
  </si>
  <si>
    <t>по предоставленным бюджетным кредитам другим бюджетам бюджетной системы Российской Федерации</t>
  </si>
  <si>
    <t>902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</si>
  <si>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</si>
  <si>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</si>
  <si>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</si>
  <si>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</si>
  <si>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Бюджеты муниципальных округов</t>
  </si>
  <si>
    <t>920</t>
  </si>
  <si>
    <t>921</t>
  </si>
  <si>
    <t>922</t>
  </si>
  <si>
    <t>Бюджеты городских округов</t>
  </si>
  <si>
    <t>930</t>
  </si>
  <si>
    <t>931</t>
  </si>
  <si>
    <t>932</t>
  </si>
  <si>
    <t>Бюджеты городских округов с внутригородским делением</t>
  </si>
  <si>
    <t>940</t>
  </si>
  <si>
    <t>941</t>
  </si>
  <si>
    <t>942</t>
  </si>
  <si>
    <t>Бюджеты внутригородских районов</t>
  </si>
  <si>
    <t>950</t>
  </si>
  <si>
    <t>951</t>
  </si>
  <si>
    <t>952</t>
  </si>
  <si>
    <t>Бюджеты муниципальных районов</t>
  </si>
  <si>
    <t>960</t>
  </si>
  <si>
    <t>961</t>
  </si>
  <si>
    <t>962</t>
  </si>
  <si>
    <t>Бюджеты городских поселений</t>
  </si>
  <si>
    <t>970</t>
  </si>
  <si>
    <t>971</t>
  </si>
  <si>
    <t>972</t>
  </si>
  <si>
    <t>Бюджеты сельских поселений</t>
  </si>
  <si>
    <t>980</t>
  </si>
  <si>
    <t>981</t>
  </si>
  <si>
    <t>982</t>
  </si>
  <si>
    <t>Бюджет территориального государственного внебюджетного фонда</t>
  </si>
  <si>
    <t>990</t>
  </si>
  <si>
    <t>991</t>
  </si>
  <si>
    <t>992</t>
  </si>
  <si>
    <t>.</t>
  </si>
  <si>
    <t>Руководитель                ______________________</t>
  </si>
  <si>
    <t>Главный бухгалтер</t>
  </si>
  <si>
    <t>(подпись)</t>
  </si>
  <si>
    <t>(расшифровка подписи)</t>
  </si>
  <si>
    <t>(руководитель 
централизованной 
бухгалтерии)</t>
  </si>
  <si>
    <t>"_____"   ____________________  20___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</si>
</sst>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7" x14ac:knownFonts="1">
    <font>
      <sz val="10"/>
      <color rgb="FF000000"/>
      <name val="Arial Cyr"/>
    </font>
    <font>
      <b/>
      <sz val="10"/>
      <color rgb="FF000000"/>
      <name val="Arial"/>
    </font>
    <font>
      <sz val="8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sz val="9"/>
      <color rgb="FF000000"/>
      <name val="Arial"/>
    </font>
    <font>
      <i/>
      <sz val="12"/>
      <color rgb="FF000000"/>
      <name val="Arial Cyr"/>
    </font>
    <font>
      <i/>
      <sz val="8"/>
      <color rgb="FF000000"/>
      <name val="Arial"/>
    </font>
    <font>
      <b/>
      <i/>
      <sz val="8"/>
      <color rgb="FF000000"/>
      <name val="Arial Cyr"/>
    </font>
    <font>
      <sz val="12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7"/>
      <color rgb="FF000000"/>
      <name val="Arial Cyr"/>
    </font>
    <font>
      <b/>
      <sz val="7"/>
      <color rgb="FF000000"/>
      <name val="Arial Cyr"/>
    </font>
    <font>
      <b/>
      <i/>
      <sz val="7"/>
      <color rgb="FF000000"/>
      <name val="Arial Cyr"/>
    </font>
    <font>
      <sz val="8"/>
      <color rgb="FF000000"/>
      <name val="Calibri"/>
    </font>
    <font>
      <sz val="11"/>
      <color rgb="FF00000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E3E3E3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49" fontId="0" fillId="0" borderId="0" xfId="0" applyNumberFormat="1"/>
    <xf numFmtId="49" fontId="0" fillId="2" borderId="0" xfId="0" applyNumberFormat="1" applyFill="1"/>
    <xf numFmtId="0" fontId="2" fillId="0" borderId="2" xfId="0" applyFont="1" applyBorder="1"/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3" fillId="0" borderId="0" xfId="0" applyFont="1"/>
    <xf numFmtId="0" fontId="3" fillId="0" borderId="2" xfId="0" applyFont="1" applyBorder="1" applyAlignment="1">
      <alignment horizontal="right"/>
    </xf>
    <xf numFmtId="49" fontId="3" fillId="0" borderId="5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14" fontId="3" fillId="0" borderId="5" xfId="0" applyNumberFormat="1" applyFont="1" applyBorder="1" applyAlignment="1">
      <alignment horizontal="center"/>
    </xf>
    <xf numFmtId="49" fontId="0" fillId="0" borderId="0" xfId="0" applyNumberFormat="1" applyAlignment="1" applyProtection="1">
      <alignment horizontal="left" wrapText="1"/>
      <protection locked="0"/>
    </xf>
    <xf numFmtId="49" fontId="0" fillId="0" borderId="7" xfId="0" applyNumberFormat="1" applyBorder="1" applyAlignment="1" applyProtection="1">
      <alignment horizontal="left" wrapText="1"/>
      <protection locked="0"/>
    </xf>
    <xf numFmtId="0" fontId="3" fillId="0" borderId="7" xfId="0" applyFont="1" applyBorder="1"/>
    <xf numFmtId="49" fontId="3" fillId="0" borderId="8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0" xfId="0" applyFont="1" applyAlignment="1">
      <alignment horizontal="right"/>
    </xf>
    <xf numFmtId="0" fontId="0" fillId="0" borderId="6" xfId="0" applyBorder="1"/>
    <xf numFmtId="0" fontId="0" fillId="0" borderId="9" xfId="0" applyBorder="1"/>
    <xf numFmtId="0" fontId="2" fillId="0" borderId="6" xfId="0" applyFont="1" applyBorder="1"/>
    <xf numFmtId="0" fontId="2" fillId="0" borderId="6" xfId="0" applyFont="1" applyBorder="1" applyAlignment="1">
      <alignment horizontal="right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6" xfId="0" applyBorder="1"/>
    <xf numFmtId="0" fontId="5" fillId="3" borderId="17" xfId="0" applyFont="1" applyFill="1" applyBorder="1" applyAlignment="1">
      <alignment horizontal="center"/>
    </xf>
    <xf numFmtId="49" fontId="2" fillId="3" borderId="18" xfId="0" applyNumberFormat="1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49" fontId="0" fillId="0" borderId="4" xfId="0" applyNumberFormat="1" applyBorder="1"/>
    <xf numFmtId="0" fontId="2" fillId="3" borderId="22" xfId="0" applyFont="1" applyFill="1" applyBorder="1"/>
    <xf numFmtId="49" fontId="2" fillId="3" borderId="23" xfId="0" applyNumberFormat="1" applyFont="1" applyFill="1" applyBorder="1" applyAlignment="1">
      <alignment horizontal="center"/>
    </xf>
    <xf numFmtId="164" fontId="2" fillId="4" borderId="24" xfId="0" applyNumberFormat="1" applyFont="1" applyFill="1" applyBorder="1" applyAlignment="1">
      <alignment horizontal="right"/>
    </xf>
    <xf numFmtId="164" fontId="3" fillId="3" borderId="24" xfId="0" applyNumberFormat="1" applyFont="1" applyFill="1" applyBorder="1" applyAlignment="1">
      <alignment horizontal="right"/>
    </xf>
    <xf numFmtId="164" fontId="2" fillId="0" borderId="24" xfId="0" applyNumberFormat="1" applyFont="1" applyBorder="1" applyAlignment="1" applyProtection="1">
      <alignment horizontal="right"/>
      <protection locked="0"/>
    </xf>
    <xf numFmtId="164" fontId="2" fillId="0" borderId="22" xfId="0" applyNumberFormat="1" applyFont="1" applyBorder="1" applyAlignment="1" applyProtection="1">
      <alignment horizontal="right"/>
      <protection locked="0"/>
    </xf>
    <xf numFmtId="0" fontId="2" fillId="3" borderId="25" xfId="0" applyFont="1" applyFill="1" applyBorder="1"/>
    <xf numFmtId="49" fontId="2" fillId="3" borderId="26" xfId="0" applyNumberFormat="1" applyFont="1" applyFill="1" applyBorder="1" applyAlignment="1">
      <alignment horizontal="center"/>
    </xf>
    <xf numFmtId="164" fontId="2" fillId="4" borderId="11" xfId="0" applyNumberFormat="1" applyFont="1" applyFill="1" applyBorder="1" applyAlignment="1">
      <alignment horizontal="right"/>
    </xf>
    <xf numFmtId="164" fontId="3" fillId="3" borderId="11" xfId="0" applyNumberFormat="1" applyFont="1" applyFill="1" applyBorder="1" applyAlignment="1">
      <alignment horizontal="right"/>
    </xf>
    <xf numFmtId="164" fontId="2" fillId="0" borderId="11" xfId="0" applyNumberFormat="1" applyFont="1" applyBorder="1" applyAlignment="1" applyProtection="1">
      <alignment horizontal="right"/>
      <protection locked="0"/>
    </xf>
    <xf numFmtId="164" fontId="2" fillId="0" borderId="25" xfId="0" applyNumberFormat="1" applyFont="1" applyBorder="1" applyAlignment="1" applyProtection="1">
      <alignment horizontal="right"/>
      <protection locked="0"/>
    </xf>
    <xf numFmtId="0" fontId="2" fillId="3" borderId="25" xfId="0" applyFont="1" applyFill="1" applyBorder="1" applyAlignment="1">
      <alignment horizontal="left" wrapText="1" indent="3"/>
    </xf>
    <xf numFmtId="164" fontId="2" fillId="4" borderId="25" xfId="0" applyNumberFormat="1" applyFont="1" applyFill="1" applyBorder="1" applyAlignment="1">
      <alignment horizontal="right"/>
    </xf>
    <xf numFmtId="0" fontId="2" fillId="3" borderId="25" xfId="0" applyFont="1" applyFill="1" applyBorder="1" applyAlignment="1">
      <alignment wrapText="1"/>
    </xf>
    <xf numFmtId="0" fontId="2" fillId="3" borderId="25" xfId="0" applyFont="1" applyFill="1" applyBorder="1" applyAlignment="1">
      <alignment horizontal="left" vertical="center" wrapText="1" indent="3"/>
    </xf>
    <xf numFmtId="0" fontId="2" fillId="3" borderId="25" xfId="0" applyFont="1" applyFill="1" applyBorder="1" applyAlignment="1">
      <alignment horizontal="left" wrapText="1"/>
    </xf>
    <xf numFmtId="49" fontId="2" fillId="3" borderId="27" xfId="0" applyNumberFormat="1" applyFont="1" applyFill="1" applyBorder="1" applyAlignment="1">
      <alignment horizontal="center"/>
    </xf>
    <xf numFmtId="164" fontId="2" fillId="4" borderId="14" xfId="0" applyNumberFormat="1" applyFont="1" applyFill="1" applyBorder="1" applyAlignment="1">
      <alignment horizontal="right"/>
    </xf>
    <xf numFmtId="164" fontId="3" fillId="3" borderId="14" xfId="0" applyNumberFormat="1" applyFont="1" applyFill="1" applyBorder="1" applyAlignment="1">
      <alignment horizontal="right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28" xfId="0" applyNumberFormat="1" applyFont="1" applyBorder="1" applyAlignment="1" applyProtection="1">
      <alignment horizontal="right"/>
      <protection locked="0"/>
    </xf>
    <xf numFmtId="0" fontId="0" fillId="0" borderId="7" xfId="0" applyBorder="1"/>
    <xf numFmtId="0" fontId="0" fillId="0" borderId="29" xfId="0" applyBorder="1"/>
    <xf numFmtId="49" fontId="2" fillId="3" borderId="30" xfId="0" applyNumberFormat="1" applyFont="1" applyFill="1" applyBorder="1" applyAlignment="1">
      <alignment horizontal="center"/>
    </xf>
    <xf numFmtId="164" fontId="2" fillId="4" borderId="31" xfId="0" applyNumberFormat="1" applyFont="1" applyFill="1" applyBorder="1" applyAlignment="1">
      <alignment horizontal="right"/>
    </xf>
    <xf numFmtId="164" fontId="3" fillId="3" borderId="31" xfId="0" applyNumberFormat="1" applyFont="1" applyFill="1" applyBorder="1" applyAlignment="1">
      <alignment horizontal="right"/>
    </xf>
    <xf numFmtId="164" fontId="2" fillId="0" borderId="31" xfId="0" applyNumberFormat="1" applyFont="1" applyBorder="1" applyAlignment="1" applyProtection="1">
      <alignment horizontal="right"/>
      <protection locked="0"/>
    </xf>
    <xf numFmtId="164" fontId="2" fillId="0" borderId="32" xfId="0" applyNumberFormat="1" applyFont="1" applyBorder="1" applyAlignment="1" applyProtection="1">
      <alignment horizontal="right"/>
      <protection locked="0"/>
    </xf>
    <xf numFmtId="0" fontId="4" fillId="4" borderId="25" xfId="0" applyFont="1" applyFill="1" applyBorder="1" applyAlignment="1">
      <alignment vertical="center" wrapText="1"/>
    </xf>
    <xf numFmtId="49" fontId="4" fillId="4" borderId="26" xfId="0" applyNumberFormat="1" applyFont="1" applyFill="1" applyBorder="1" applyAlignment="1">
      <alignment horizontal="center"/>
    </xf>
    <xf numFmtId="164" fontId="4" fillId="4" borderId="11" xfId="0" applyNumberFormat="1" applyFont="1" applyFill="1" applyBorder="1" applyAlignment="1">
      <alignment horizontal="right"/>
    </xf>
    <xf numFmtId="164" fontId="5" fillId="3" borderId="11" xfId="0" applyNumberFormat="1" applyFont="1" applyFill="1" applyBorder="1" applyAlignment="1">
      <alignment horizontal="right"/>
    </xf>
    <xf numFmtId="164" fontId="4" fillId="4" borderId="25" xfId="0" applyNumberFormat="1" applyFont="1" applyFill="1" applyBorder="1" applyAlignment="1">
      <alignment horizontal="right"/>
    </xf>
    <xf numFmtId="0" fontId="5" fillId="3" borderId="33" xfId="0" applyFont="1" applyFill="1" applyBorder="1" applyAlignment="1">
      <alignment horizontal="center"/>
    </xf>
    <xf numFmtId="164" fontId="5" fillId="3" borderId="34" xfId="0" applyNumberFormat="1" applyFont="1" applyFill="1" applyBorder="1" applyAlignment="1">
      <alignment horizontal="right"/>
    </xf>
    <xf numFmtId="164" fontId="5" fillId="3" borderId="17" xfId="0" applyNumberFormat="1" applyFont="1" applyFill="1" applyBorder="1" applyAlignment="1">
      <alignment horizontal="right"/>
    </xf>
    <xf numFmtId="0" fontId="5" fillId="3" borderId="34" xfId="0" applyFont="1" applyFill="1" applyBorder="1" applyAlignment="1">
      <alignment horizontal="center"/>
    </xf>
    <xf numFmtId="4" fontId="5" fillId="3" borderId="34" xfId="0" applyNumberFormat="1" applyFont="1" applyFill="1" applyBorder="1" applyAlignment="1">
      <alignment horizontal="center"/>
    </xf>
    <xf numFmtId="164" fontId="2" fillId="4" borderId="22" xfId="0" applyNumberFormat="1" applyFont="1" applyFill="1" applyBorder="1" applyAlignment="1">
      <alignment horizontal="right"/>
    </xf>
    <xf numFmtId="0" fontId="2" fillId="3" borderId="35" xfId="0" applyFont="1" applyFill="1" applyBorder="1"/>
    <xf numFmtId="164" fontId="3" fillId="0" borderId="11" xfId="0" applyNumberFormat="1" applyFont="1" applyBorder="1" applyAlignment="1" applyProtection="1">
      <alignment horizontal="right"/>
      <protection locked="0"/>
    </xf>
    <xf numFmtId="164" fontId="3" fillId="0" borderId="25" xfId="0" applyNumberFormat="1" applyFont="1" applyBorder="1" applyAlignment="1" applyProtection="1">
      <alignment horizontal="right"/>
      <protection locked="0"/>
    </xf>
    <xf numFmtId="0" fontId="2" fillId="3" borderId="5" xfId="0" applyFont="1" applyFill="1" applyBorder="1" applyAlignment="1">
      <alignment horizontal="left" vertical="center" wrapText="1" indent="3"/>
    </xf>
    <xf numFmtId="0" fontId="2" fillId="3" borderId="5" xfId="0" applyFont="1" applyFill="1" applyBorder="1" applyAlignment="1">
      <alignment horizontal="left" wrapText="1" indent="3"/>
    </xf>
    <xf numFmtId="0" fontId="2" fillId="3" borderId="25" xfId="0" applyFont="1" applyFill="1" applyBorder="1" applyAlignment="1">
      <alignment horizontal="left" wrapText="1" indent="5"/>
    </xf>
    <xf numFmtId="0" fontId="2" fillId="3" borderId="5" xfId="0" applyFont="1" applyFill="1" applyBorder="1" applyAlignment="1">
      <alignment horizontal="left" wrapText="1" indent="5"/>
    </xf>
    <xf numFmtId="0" fontId="2" fillId="3" borderId="25" xfId="0" applyFont="1" applyFill="1" applyBorder="1" applyAlignment="1">
      <alignment horizontal="left" wrapText="1" indent="6"/>
    </xf>
    <xf numFmtId="0" fontId="2" fillId="3" borderId="5" xfId="0" applyFont="1" applyFill="1" applyBorder="1" applyAlignment="1">
      <alignment horizontal="left" wrapText="1" indent="6"/>
    </xf>
    <xf numFmtId="0" fontId="2" fillId="3" borderId="5" xfId="0" applyFont="1" applyFill="1" applyBorder="1" applyAlignment="1">
      <alignment horizontal="left" wrapText="1"/>
    </xf>
    <xf numFmtId="164" fontId="3" fillId="0" borderId="14" xfId="0" applyNumberFormat="1" applyFont="1" applyBorder="1" applyAlignment="1" applyProtection="1">
      <alignment horizontal="right"/>
      <protection locked="0"/>
    </xf>
    <xf numFmtId="0" fontId="1" fillId="0" borderId="7" xfId="0" applyFont="1" applyBorder="1" applyAlignment="1">
      <alignment horizontal="left" wrapText="1"/>
    </xf>
    <xf numFmtId="49" fontId="4" fillId="0" borderId="29" xfId="0" applyNumberFormat="1" applyFont="1" applyBorder="1" applyAlignment="1">
      <alignment horizontal="center"/>
    </xf>
    <xf numFmtId="4" fontId="4" fillId="0" borderId="29" xfId="0" applyNumberFormat="1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0" fontId="1" fillId="0" borderId="6" xfId="0" applyFont="1" applyBorder="1" applyAlignment="1">
      <alignment horizontal="left" wrapText="1"/>
    </xf>
    <xf numFmtId="49" fontId="4" fillId="0" borderId="6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2" fillId="0" borderId="36" xfId="0" applyFont="1" applyBorder="1" applyAlignment="1">
      <alignment horizontal="center" vertical="center"/>
    </xf>
    <xf numFmtId="164" fontId="3" fillId="0" borderId="31" xfId="0" applyNumberFormat="1" applyFont="1" applyBorder="1" applyAlignment="1" applyProtection="1">
      <alignment horizontal="right"/>
      <protection locked="0"/>
    </xf>
    <xf numFmtId="0" fontId="2" fillId="3" borderId="3" xfId="0" applyFont="1" applyFill="1" applyBorder="1" applyAlignment="1">
      <alignment horizontal="left" wrapText="1" indent="3"/>
    </xf>
    <xf numFmtId="0" fontId="2" fillId="3" borderId="2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4" fillId="4" borderId="25" xfId="0" applyFont="1" applyFill="1" applyBorder="1" applyAlignment="1">
      <alignment horizontal="left" vertical="center" wrapText="1"/>
    </xf>
    <xf numFmtId="49" fontId="2" fillId="4" borderId="26" xfId="0" applyNumberFormat="1" applyFont="1" applyFill="1" applyBorder="1" applyAlignment="1">
      <alignment horizontal="center"/>
    </xf>
    <xf numFmtId="0" fontId="4" fillId="4" borderId="5" xfId="0" applyFont="1" applyFill="1" applyBorder="1" applyAlignment="1">
      <alignment horizontal="left" vertical="center" wrapText="1"/>
    </xf>
    <xf numFmtId="0" fontId="1" fillId="5" borderId="25" xfId="0" applyFont="1" applyFill="1" applyBorder="1" applyAlignment="1">
      <alignment horizontal="left" wrapText="1"/>
    </xf>
    <xf numFmtId="49" fontId="4" fillId="5" borderId="27" xfId="0" applyNumberFormat="1" applyFont="1" applyFill="1" applyBorder="1" applyAlignment="1">
      <alignment horizontal="center"/>
    </xf>
    <xf numFmtId="164" fontId="4" fillId="5" borderId="14" xfId="0" applyNumberFormat="1" applyFont="1" applyFill="1" applyBorder="1" applyAlignment="1">
      <alignment horizontal="right"/>
    </xf>
    <xf numFmtId="164" fontId="4" fillId="5" borderId="28" xfId="0" applyNumberFormat="1" applyFont="1" applyFill="1" applyBorder="1" applyAlignment="1">
      <alignment horizontal="right"/>
    </xf>
    <xf numFmtId="0" fontId="1" fillId="5" borderId="8" xfId="0" applyFont="1" applyFill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49" fontId="2" fillId="3" borderId="19" xfId="0" applyNumberFormat="1" applyFont="1" applyFill="1" applyBorder="1" applyAlignment="1">
      <alignment horizontal="center"/>
    </xf>
    <xf numFmtId="49" fontId="2" fillId="3" borderId="20" xfId="0" applyNumberFormat="1" applyFont="1" applyFill="1" applyBorder="1" applyAlignment="1">
      <alignment horizontal="center"/>
    </xf>
    <xf numFmtId="0" fontId="5" fillId="3" borderId="37" xfId="0" applyFont="1" applyFill="1" applyBorder="1" applyAlignment="1">
      <alignment horizontal="center"/>
    </xf>
    <xf numFmtId="0" fontId="2" fillId="3" borderId="22" xfId="0" applyFont="1" applyFill="1" applyBorder="1" applyAlignment="1">
      <alignment wrapText="1"/>
    </xf>
    <xf numFmtId="164" fontId="3" fillId="0" borderId="24" xfId="0" applyNumberFormat="1" applyFont="1" applyBorder="1" applyAlignment="1" applyProtection="1">
      <alignment horizontal="right"/>
      <protection locked="0"/>
    </xf>
    <xf numFmtId="0" fontId="2" fillId="3" borderId="35" xfId="0" applyFont="1" applyFill="1" applyBorder="1" applyAlignment="1">
      <alignment wrapText="1"/>
    </xf>
    <xf numFmtId="164" fontId="2" fillId="4" borderId="11" xfId="0" applyNumberFormat="1" applyFont="1" applyFill="1" applyBorder="1" applyAlignment="1" applyProtection="1">
      <alignment horizontal="right"/>
      <protection locked="0"/>
    </xf>
    <xf numFmtId="164" fontId="2" fillId="4" borderId="25" xfId="0" applyNumberFormat="1" applyFont="1" applyFill="1" applyBorder="1" applyAlignment="1" applyProtection="1">
      <alignment horizontal="right"/>
      <protection locked="0"/>
    </xf>
    <xf numFmtId="0" fontId="4" fillId="4" borderId="25" xfId="0" applyFont="1" applyFill="1" applyBorder="1" applyAlignment="1">
      <alignment horizontal="left" wrapText="1"/>
    </xf>
    <xf numFmtId="0" fontId="4" fillId="4" borderId="5" xfId="0" applyFont="1" applyFill="1" applyBorder="1" applyAlignment="1">
      <alignment horizontal="left" wrapText="1"/>
    </xf>
    <xf numFmtId="49" fontId="2" fillId="3" borderId="33" xfId="0" applyNumberFormat="1" applyFont="1" applyFill="1" applyBorder="1" applyAlignment="1">
      <alignment horizontal="center"/>
    </xf>
    <xf numFmtId="164" fontId="2" fillId="3" borderId="34" xfId="0" applyNumberFormat="1" applyFont="1" applyFill="1" applyBorder="1" applyAlignment="1">
      <alignment horizontal="right"/>
    </xf>
    <xf numFmtId="164" fontId="2" fillId="3" borderId="17" xfId="0" applyNumberFormat="1" applyFont="1" applyFill="1" applyBorder="1" applyAlignment="1">
      <alignment horizontal="right"/>
    </xf>
    <xf numFmtId="0" fontId="2" fillId="3" borderId="22" xfId="0" applyFont="1" applyFill="1" applyBorder="1" applyAlignment="1">
      <alignment horizontal="left" wrapText="1"/>
    </xf>
    <xf numFmtId="0" fontId="2" fillId="3" borderId="35" xfId="0" applyFont="1" applyFill="1" applyBorder="1" applyAlignment="1">
      <alignment horizontal="left" wrapText="1"/>
    </xf>
    <xf numFmtId="0" fontId="2" fillId="0" borderId="7" xfId="0" applyFont="1" applyBorder="1"/>
    <xf numFmtId="0" fontId="2" fillId="0" borderId="29" xfId="0" applyFont="1" applyBorder="1"/>
    <xf numFmtId="0" fontId="2" fillId="0" borderId="0" xfId="0" applyFont="1" applyAlignment="1">
      <alignment horizontal="left" wrapText="1"/>
    </xf>
    <xf numFmtId="0" fontId="0" fillId="0" borderId="38" xfId="0" applyBorder="1"/>
    <xf numFmtId="0" fontId="0" fillId="0" borderId="39" xfId="0" applyBorder="1"/>
    <xf numFmtId="0" fontId="0" fillId="0" borderId="41" xfId="0" applyBorder="1" applyAlignment="1">
      <alignment horizontal="center"/>
    </xf>
    <xf numFmtId="0" fontId="0" fillId="0" borderId="43" xfId="0" applyBorder="1"/>
    <xf numFmtId="0" fontId="2" fillId="6" borderId="11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49" fontId="5" fillId="8" borderId="17" xfId="0" applyNumberFormat="1" applyFont="1" applyFill="1" applyBorder="1" applyAlignment="1">
      <alignment horizontal="left"/>
    </xf>
    <xf numFmtId="49" fontId="2" fillId="8" borderId="18" xfId="0" applyNumberFormat="1" applyFont="1" applyFill="1" applyBorder="1" applyAlignment="1">
      <alignment horizontal="center"/>
    </xf>
    <xf numFmtId="0" fontId="5" fillId="8" borderId="19" xfId="0" applyFont="1" applyFill="1" applyBorder="1" applyAlignment="1">
      <alignment horizontal="center"/>
    </xf>
    <xf numFmtId="0" fontId="5" fillId="8" borderId="20" xfId="0" applyFont="1" applyFill="1" applyBorder="1" applyAlignment="1">
      <alignment horizontal="center"/>
    </xf>
    <xf numFmtId="49" fontId="2" fillId="8" borderId="22" xfId="0" applyNumberFormat="1" applyFont="1" applyFill="1" applyBorder="1" applyAlignment="1">
      <alignment horizontal="left"/>
    </xf>
    <xf numFmtId="49" fontId="2" fillId="8" borderId="23" xfId="0" applyNumberFormat="1" applyFont="1" applyFill="1" applyBorder="1" applyAlignment="1">
      <alignment horizontal="center"/>
    </xf>
    <xf numFmtId="164" fontId="3" fillId="8" borderId="24" xfId="0" applyNumberFormat="1" applyFont="1" applyFill="1" applyBorder="1" applyAlignment="1">
      <alignment horizontal="right"/>
    </xf>
    <xf numFmtId="49" fontId="2" fillId="8" borderId="25" xfId="0" applyNumberFormat="1" applyFont="1" applyFill="1" applyBorder="1" applyAlignment="1">
      <alignment horizontal="left" wrapText="1"/>
    </xf>
    <xf numFmtId="49" fontId="2" fillId="8" borderId="26" xfId="0" applyNumberFormat="1" applyFont="1" applyFill="1" applyBorder="1" applyAlignment="1">
      <alignment horizontal="center"/>
    </xf>
    <xf numFmtId="164" fontId="3" fillId="8" borderId="11" xfId="0" applyNumberFormat="1" applyFont="1" applyFill="1" applyBorder="1" applyAlignment="1">
      <alignment horizontal="right"/>
    </xf>
    <xf numFmtId="49" fontId="2" fillId="8" borderId="25" xfId="0" applyNumberFormat="1" applyFont="1" applyFill="1" applyBorder="1" applyAlignment="1">
      <alignment horizontal="left" wrapText="1" indent="3"/>
    </xf>
    <xf numFmtId="49" fontId="2" fillId="8" borderId="25" xfId="0" applyNumberFormat="1" applyFont="1" applyFill="1" applyBorder="1" applyAlignment="1">
      <alignment horizontal="left"/>
    </xf>
    <xf numFmtId="49" fontId="2" fillId="8" borderId="25" xfId="0" applyNumberFormat="1" applyFont="1" applyFill="1" applyBorder="1" applyAlignment="1">
      <alignment horizontal="left" vertical="center" wrapText="1" indent="3"/>
    </xf>
    <xf numFmtId="49" fontId="4" fillId="4" borderId="25" xfId="0" applyNumberFormat="1" applyFont="1" applyFill="1" applyBorder="1" applyAlignment="1">
      <alignment horizontal="left" vertical="center" wrapText="1"/>
    </xf>
    <xf numFmtId="49" fontId="4" fillId="4" borderId="27" xfId="0" applyNumberFormat="1" applyFont="1" applyFill="1" applyBorder="1" applyAlignment="1">
      <alignment horizontal="center"/>
    </xf>
    <xf numFmtId="164" fontId="4" fillId="4" borderId="14" xfId="0" applyNumberFormat="1" applyFont="1" applyFill="1" applyBorder="1" applyAlignment="1">
      <alignment horizontal="right"/>
    </xf>
    <xf numFmtId="164" fontId="5" fillId="8" borderId="14" xfId="0" applyNumberFormat="1" applyFont="1" applyFill="1" applyBorder="1" applyAlignment="1">
      <alignment horizontal="right"/>
    </xf>
    <xf numFmtId="0" fontId="0" fillId="0" borderId="49" xfId="0" applyBorder="1"/>
    <xf numFmtId="0" fontId="5" fillId="8" borderId="17" xfId="0" applyFont="1" applyFill="1" applyBorder="1" applyAlignment="1">
      <alignment horizontal="left"/>
    </xf>
    <xf numFmtId="0" fontId="5" fillId="8" borderId="18" xfId="0" applyFont="1" applyFill="1" applyBorder="1" applyAlignment="1">
      <alignment horizontal="center"/>
    </xf>
    <xf numFmtId="164" fontId="5" fillId="8" borderId="19" xfId="0" applyNumberFormat="1" applyFont="1" applyFill="1" applyBorder="1" applyAlignment="1">
      <alignment horizontal="right"/>
    </xf>
    <xf numFmtId="4" fontId="5" fillId="8" borderId="19" xfId="0" applyNumberFormat="1" applyFont="1" applyFill="1" applyBorder="1" applyAlignment="1">
      <alignment horizontal="center"/>
    </xf>
    <xf numFmtId="49" fontId="2" fillId="8" borderId="22" xfId="0" applyNumberFormat="1" applyFont="1" applyFill="1" applyBorder="1"/>
    <xf numFmtId="49" fontId="2" fillId="8" borderId="25" xfId="0" applyNumberFormat="1" applyFont="1" applyFill="1" applyBorder="1" applyAlignment="1">
      <alignment horizontal="left" wrapText="1" indent="5"/>
    </xf>
    <xf numFmtId="49" fontId="2" fillId="8" borderId="25" xfId="0" applyNumberFormat="1" applyFont="1" applyFill="1" applyBorder="1" applyAlignment="1">
      <alignment horizontal="left" wrapText="1" indent="6"/>
    </xf>
    <xf numFmtId="49" fontId="2" fillId="8" borderId="25" xfId="0" applyNumberFormat="1" applyFont="1" applyFill="1" applyBorder="1" applyAlignment="1">
      <alignment horizontal="left" vertical="center" wrapText="1"/>
    </xf>
    <xf numFmtId="49" fontId="1" fillId="6" borderId="25" xfId="0" applyNumberFormat="1" applyFont="1" applyFill="1" applyBorder="1" applyAlignment="1">
      <alignment horizontal="left" wrapText="1"/>
    </xf>
    <xf numFmtId="49" fontId="4" fillId="6" borderId="27" xfId="0" applyNumberFormat="1" applyFont="1" applyFill="1" applyBorder="1" applyAlignment="1">
      <alignment horizontal="center"/>
    </xf>
    <xf numFmtId="164" fontId="4" fillId="6" borderId="14" xfId="0" applyNumberFormat="1" applyFont="1" applyFill="1" applyBorder="1" applyAlignment="1">
      <alignment horizontal="right"/>
    </xf>
    <xf numFmtId="164" fontId="4" fillId="6" borderId="28" xfId="0" applyNumberFormat="1" applyFont="1" applyFill="1" applyBorder="1" applyAlignment="1">
      <alignment horizontal="right"/>
    </xf>
    <xf numFmtId="49" fontId="2" fillId="8" borderId="19" xfId="0" applyNumberFormat="1" applyFont="1" applyFill="1" applyBorder="1" applyAlignment="1">
      <alignment horizontal="center"/>
    </xf>
    <xf numFmtId="49" fontId="2" fillId="8" borderId="20" xfId="0" applyNumberFormat="1" applyFont="1" applyFill="1" applyBorder="1" applyAlignment="1">
      <alignment horizontal="center"/>
    </xf>
    <xf numFmtId="49" fontId="2" fillId="8" borderId="22" xfId="0" applyNumberFormat="1" applyFont="1" applyFill="1" applyBorder="1" applyAlignment="1">
      <alignment wrapText="1"/>
    </xf>
    <xf numFmtId="49" fontId="4" fillId="4" borderId="25" xfId="0" applyNumberFormat="1" applyFont="1" applyFill="1" applyBorder="1" applyAlignment="1">
      <alignment horizontal="left" wrapText="1"/>
    </xf>
    <xf numFmtId="49" fontId="5" fillId="8" borderId="17" xfId="0" applyNumberFormat="1" applyFont="1" applyFill="1" applyBorder="1" applyAlignment="1">
      <alignment horizontal="center"/>
    </xf>
    <xf numFmtId="49" fontId="2" fillId="8" borderId="33" xfId="0" applyNumberFormat="1" applyFont="1" applyFill="1" applyBorder="1" applyAlignment="1">
      <alignment horizontal="center"/>
    </xf>
    <xf numFmtId="164" fontId="2" fillId="8" borderId="34" xfId="0" applyNumberFormat="1" applyFont="1" applyFill="1" applyBorder="1" applyAlignment="1">
      <alignment horizontal="right"/>
    </xf>
    <xf numFmtId="164" fontId="2" fillId="8" borderId="17" xfId="0" applyNumberFormat="1" applyFont="1" applyFill="1" applyBorder="1" applyAlignment="1">
      <alignment horizontal="right"/>
    </xf>
    <xf numFmtId="49" fontId="2" fillId="8" borderId="22" xfId="0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wrapText="1"/>
    </xf>
    <xf numFmtId="0" fontId="10" fillId="0" borderId="6" xfId="0" applyFont="1" applyBorder="1"/>
    <xf numFmtId="0" fontId="10" fillId="0" borderId="6" xfId="0" applyFont="1" applyBorder="1" applyAlignment="1">
      <alignment horizontal="right"/>
    </xf>
    <xf numFmtId="49" fontId="12" fillId="8" borderId="11" xfId="0" applyNumberFormat="1" applyFont="1" applyFill="1" applyBorder="1" applyAlignment="1">
      <alignment horizontal="center" vertical="center" wrapText="1"/>
    </xf>
    <xf numFmtId="0" fontId="12" fillId="8" borderId="11" xfId="0" applyFont="1" applyFill="1" applyBorder="1" applyAlignment="1">
      <alignment horizontal="center" vertical="center" wrapText="1"/>
    </xf>
    <xf numFmtId="49" fontId="10" fillId="8" borderId="11" xfId="0" applyNumberFormat="1" applyFont="1" applyFill="1" applyBorder="1" applyAlignment="1">
      <alignment horizontal="center" vertical="center" wrapText="1"/>
    </xf>
    <xf numFmtId="49" fontId="10" fillId="8" borderId="14" xfId="0" applyNumberFormat="1" applyFont="1" applyFill="1" applyBorder="1" applyAlignment="1">
      <alignment horizontal="center" vertical="center" wrapText="1"/>
    </xf>
    <xf numFmtId="49" fontId="10" fillId="8" borderId="15" xfId="0" applyNumberFormat="1" applyFont="1" applyFill="1" applyBorder="1" applyAlignment="1">
      <alignment horizontal="center" vertical="center" wrapText="1"/>
    </xf>
    <xf numFmtId="0" fontId="13" fillId="8" borderId="51" xfId="0" applyFont="1" applyFill="1" applyBorder="1"/>
    <xf numFmtId="49" fontId="11" fillId="8" borderId="30" xfId="0" applyNumberFormat="1" applyFont="1" applyFill="1" applyBorder="1" applyAlignment="1">
      <alignment horizontal="center"/>
    </xf>
    <xf numFmtId="164" fontId="11" fillId="7" borderId="31" xfId="0" applyNumberFormat="1" applyFont="1" applyFill="1" applyBorder="1" applyAlignment="1">
      <alignment horizontal="right"/>
    </xf>
    <xf numFmtId="164" fontId="11" fillId="7" borderId="32" xfId="0" applyNumberFormat="1" applyFont="1" applyFill="1" applyBorder="1" applyAlignment="1">
      <alignment horizontal="right"/>
    </xf>
    <xf numFmtId="49" fontId="14" fillId="8" borderId="52" xfId="0" applyNumberFormat="1" applyFont="1" applyFill="1" applyBorder="1" applyAlignment="1">
      <alignment horizontal="left" vertical="center" wrapText="1"/>
    </xf>
    <xf numFmtId="49" fontId="11" fillId="8" borderId="26" xfId="0" applyNumberFormat="1" applyFont="1" applyFill="1" applyBorder="1" applyAlignment="1">
      <alignment horizontal="center" vertical="center" wrapText="1"/>
    </xf>
    <xf numFmtId="164" fontId="10" fillId="8" borderId="11" xfId="0" applyNumberFormat="1" applyFont="1" applyFill="1" applyBorder="1" applyAlignment="1">
      <alignment horizontal="right"/>
    </xf>
    <xf numFmtId="164" fontId="11" fillId="7" borderId="11" xfId="0" applyNumberFormat="1" applyFont="1" applyFill="1" applyBorder="1" applyAlignment="1">
      <alignment horizontal="right"/>
    </xf>
    <xf numFmtId="164" fontId="11" fillId="7" borderId="25" xfId="0" applyNumberFormat="1" applyFont="1" applyFill="1" applyBorder="1" applyAlignment="1">
      <alignment horizontal="right"/>
    </xf>
    <xf numFmtId="49" fontId="12" fillId="8" borderId="52" xfId="0" applyNumberFormat="1" applyFont="1" applyFill="1" applyBorder="1" applyAlignment="1">
      <alignment horizontal="left" vertical="center" wrapText="1" indent="3"/>
    </xf>
    <xf numFmtId="49" fontId="10" fillId="8" borderId="26" xfId="0" applyNumberFormat="1" applyFont="1" applyFill="1" applyBorder="1" applyAlignment="1">
      <alignment horizontal="center" vertical="center" wrapText="1"/>
    </xf>
    <xf numFmtId="164" fontId="10" fillId="0" borderId="11" xfId="0" applyNumberFormat="1" applyFont="1" applyBorder="1" applyAlignment="1" applyProtection="1">
      <alignment horizontal="right"/>
      <protection locked="0"/>
    </xf>
    <xf numFmtId="164" fontId="10" fillId="7" borderId="25" xfId="0" applyNumberFormat="1" applyFont="1" applyFill="1" applyBorder="1" applyAlignment="1">
      <alignment horizontal="right"/>
    </xf>
    <xf numFmtId="49" fontId="12" fillId="8" borderId="53" xfId="0" applyNumberFormat="1" applyFont="1" applyFill="1" applyBorder="1" applyAlignment="1">
      <alignment horizontal="left" vertical="center" wrapText="1" indent="3"/>
    </xf>
    <xf numFmtId="0" fontId="14" fillId="8" borderId="51" xfId="0" applyFont="1" applyFill="1" applyBorder="1" applyAlignment="1">
      <alignment horizontal="left" vertical="center" wrapText="1"/>
    </xf>
    <xf numFmtId="49" fontId="14" fillId="8" borderId="51" xfId="0" applyNumberFormat="1" applyFont="1" applyFill="1" applyBorder="1" applyAlignment="1">
      <alignment horizontal="left" vertical="center" wrapText="1"/>
    </xf>
    <xf numFmtId="164" fontId="11" fillId="8" borderId="11" xfId="0" applyNumberFormat="1" applyFont="1" applyFill="1" applyBorder="1" applyAlignment="1">
      <alignment horizontal="right"/>
    </xf>
    <xf numFmtId="49" fontId="10" fillId="8" borderId="27" xfId="0" applyNumberFormat="1" applyFont="1" applyFill="1" applyBorder="1" applyAlignment="1">
      <alignment horizontal="center" vertical="center" wrapText="1"/>
    </xf>
    <xf numFmtId="164" fontId="10" fillId="8" borderId="14" xfId="0" applyNumberFormat="1" applyFont="1" applyFill="1" applyBorder="1" applyAlignment="1">
      <alignment horizontal="right"/>
    </xf>
    <xf numFmtId="164" fontId="10" fillId="8" borderId="28" xfId="0" applyNumberFormat="1" applyFont="1" applyFill="1" applyBorder="1" applyAlignment="1">
      <alignment horizontal="right"/>
    </xf>
    <xf numFmtId="0" fontId="15" fillId="0" borderId="7" xfId="0" applyFont="1" applyBorder="1"/>
    <xf numFmtId="49" fontId="10" fillId="0" borderId="0" xfId="0" applyNumberFormat="1" applyFont="1" applyAlignment="1">
      <alignment horizontal="right" wrapText="1"/>
    </xf>
    <xf numFmtId="49" fontId="10" fillId="0" borderId="6" xfId="0" applyNumberFormat="1" applyFont="1" applyBorder="1" applyAlignment="1">
      <alignment wrapText="1"/>
    </xf>
    <xf numFmtId="0" fontId="10" fillId="0" borderId="0" xfId="0" applyFont="1"/>
    <xf numFmtId="0" fontId="10" fillId="0" borderId="7" xfId="0" applyFont="1" applyBorder="1" applyAlignment="1">
      <alignment horizontal="center" vertical="top"/>
    </xf>
    <xf numFmtId="0" fontId="10" fillId="0" borderId="0" xfId="0" applyFont="1" applyAlignment="1">
      <alignment horizontal="left" wrapText="1"/>
    </xf>
    <xf numFmtId="49" fontId="2" fillId="0" borderId="0" xfId="0" applyNumberFormat="1" applyFont="1" applyAlignment="1" applyProtection="1">
      <alignment horizontal="center"/>
      <protection locked="0"/>
    </xf>
    <xf numFmtId="0" fontId="16" fillId="0" borderId="38" xfId="0" applyFont="1" applyBorder="1"/>
    <xf numFmtId="0" fontId="16" fillId="0" borderId="39" xfId="0" applyFont="1" applyBorder="1"/>
    <xf numFmtId="0" fontId="15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0" fillId="0" borderId="6" xfId="0" applyNumberFormat="1" applyBorder="1" applyAlignment="1" applyProtection="1">
      <alignment horizontal="center" wrapText="1"/>
      <protection locked="0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7" fillId="0" borderId="44" xfId="0" applyFont="1" applyBorder="1" applyAlignment="1">
      <alignment horizontal="right" indent="1"/>
    </xf>
    <xf numFmtId="0" fontId="7" fillId="0" borderId="45" xfId="0" applyFont="1" applyBorder="1" applyAlignment="1">
      <alignment horizontal="right" indent="1"/>
    </xf>
    <xf numFmtId="0" fontId="7" fillId="0" borderId="43" xfId="0" applyFont="1" applyBorder="1" applyAlignment="1">
      <alignment horizontal="right" indent="1"/>
    </xf>
    <xf numFmtId="0" fontId="7" fillId="0" borderId="0" xfId="0" applyFont="1" applyAlignment="1">
      <alignment horizontal="right" indent="1"/>
    </xf>
    <xf numFmtId="0" fontId="7" fillId="0" borderId="47" xfId="0" applyFont="1" applyBorder="1" applyAlignment="1">
      <alignment horizontal="right" indent="1"/>
    </xf>
    <xf numFmtId="0" fontId="7" fillId="0" borderId="38" xfId="0" applyFont="1" applyBorder="1" applyAlignment="1">
      <alignment horizontal="right" indent="1"/>
    </xf>
    <xf numFmtId="0" fontId="9" fillId="0" borderId="45" xfId="0" applyFont="1" applyBorder="1" applyAlignment="1">
      <alignment horizontal="center"/>
    </xf>
    <xf numFmtId="49" fontId="4" fillId="0" borderId="0" xfId="0" applyNumberFormat="1" applyFont="1" applyAlignment="1" applyProtection="1">
      <alignment horizontal="center"/>
      <protection locked="0"/>
    </xf>
    <xf numFmtId="0" fontId="6" fillId="0" borderId="42" xfId="0" applyFont="1" applyBorder="1" applyAlignment="1">
      <alignment horizontal="left" vertical="center" indent="2"/>
    </xf>
    <xf numFmtId="0" fontId="6" fillId="0" borderId="40" xfId="0" applyFont="1" applyBorder="1" applyAlignment="1">
      <alignment horizontal="left" vertical="center" indent="2"/>
    </xf>
    <xf numFmtId="0" fontId="6" fillId="0" borderId="41" xfId="0" applyFont="1" applyBorder="1" applyAlignment="1">
      <alignment horizontal="left" vertical="center" indent="2"/>
    </xf>
    <xf numFmtId="0" fontId="6" fillId="0" borderId="41" xfId="0" applyFont="1" applyBorder="1" applyAlignment="1">
      <alignment horizontal="center" vertical="center"/>
    </xf>
    <xf numFmtId="49" fontId="8" fillId="0" borderId="46" xfId="0" applyNumberFormat="1" applyFont="1" applyBorder="1" applyAlignment="1">
      <alignment horizontal="left" indent="1"/>
    </xf>
    <xf numFmtId="49" fontId="8" fillId="0" borderId="44" xfId="0" applyNumberFormat="1" applyFont="1" applyBorder="1" applyAlignment="1">
      <alignment horizontal="left" indent="1"/>
    </xf>
    <xf numFmtId="49" fontId="8" fillId="0" borderId="45" xfId="0" applyNumberFormat="1" applyFont="1" applyBorder="1" applyAlignment="1">
      <alignment horizontal="left" indent="1"/>
    </xf>
    <xf numFmtId="14" fontId="8" fillId="0" borderId="39" xfId="0" applyNumberFormat="1" applyFont="1" applyBorder="1" applyAlignment="1">
      <alignment horizontal="left" indent="1"/>
    </xf>
    <xf numFmtId="14" fontId="8" fillId="0" borderId="43" xfId="0" applyNumberFormat="1" applyFont="1" applyBorder="1" applyAlignment="1">
      <alignment horizontal="left" indent="1"/>
    </xf>
    <xf numFmtId="14" fontId="8" fillId="0" borderId="0" xfId="0" applyNumberFormat="1" applyFont="1" applyAlignment="1">
      <alignment horizontal="left" indent="1"/>
    </xf>
    <xf numFmtId="49" fontId="8" fillId="0" borderId="39" xfId="0" applyNumberFormat="1" applyFont="1" applyBorder="1" applyAlignment="1">
      <alignment horizontal="left" indent="1"/>
    </xf>
    <xf numFmtId="49" fontId="8" fillId="0" borderId="43" xfId="0" applyNumberFormat="1" applyFont="1" applyBorder="1" applyAlignment="1">
      <alignment horizontal="left" indent="1"/>
    </xf>
    <xf numFmtId="49" fontId="8" fillId="0" borderId="0" xfId="0" applyNumberFormat="1" applyFont="1" applyAlignment="1">
      <alignment horizontal="left" indent="1"/>
    </xf>
    <xf numFmtId="49" fontId="8" fillId="0" borderId="48" xfId="0" applyNumberFormat="1" applyFont="1" applyBorder="1" applyAlignment="1">
      <alignment horizontal="left" wrapText="1" indent="1"/>
    </xf>
    <xf numFmtId="49" fontId="8" fillId="0" borderId="47" xfId="0" applyNumberFormat="1" applyFont="1" applyBorder="1" applyAlignment="1">
      <alignment horizontal="left" wrapText="1" indent="1"/>
    </xf>
    <xf numFmtId="49" fontId="8" fillId="0" borderId="38" xfId="0" applyNumberFormat="1" applyFont="1" applyBorder="1" applyAlignment="1">
      <alignment horizontal="left" wrapText="1" indent="1"/>
    </xf>
    <xf numFmtId="49" fontId="9" fillId="0" borderId="45" xfId="0" applyNumberFormat="1" applyFont="1" applyBorder="1" applyAlignment="1">
      <alignment horizontal="left" inden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0" fillId="0" borderId="0" xfId="0" applyAlignment="1">
      <alignment horizontal="left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8" borderId="10" xfId="0" applyFont="1" applyFill="1" applyBorder="1" applyAlignment="1">
      <alignment horizontal="center" vertical="center" textRotation="90" wrapText="1"/>
    </xf>
    <xf numFmtId="0" fontId="11" fillId="8" borderId="50" xfId="0" applyFont="1" applyFill="1" applyBorder="1" applyAlignment="1">
      <alignment horizontal="center" vertical="center" textRotation="90" wrapText="1"/>
    </xf>
    <xf numFmtId="0" fontId="11" fillId="8" borderId="16" xfId="0" applyFont="1" applyFill="1" applyBorder="1" applyAlignment="1">
      <alignment horizontal="center" vertical="center" textRotation="90" wrapText="1"/>
    </xf>
    <xf numFmtId="0" fontId="11" fillId="8" borderId="54" xfId="0" applyFont="1" applyFill="1" applyBorder="1" applyAlignment="1">
      <alignment horizontal="center" vertical="center" textRotation="90" wrapText="1"/>
    </xf>
    <xf numFmtId="0" fontId="10" fillId="8" borderId="11" xfId="0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center"/>
    </xf>
    <xf numFmtId="0" fontId="10" fillId="8" borderId="12" xfId="0" applyFont="1" applyFill="1" applyBorder="1"/>
    <xf numFmtId="0" fontId="10" fillId="8" borderId="13" xfId="0" applyFont="1" applyFill="1" applyBorder="1"/>
    <xf numFmtId="0" fontId="10" fillId="8" borderId="10" xfId="0" applyFont="1" applyFill="1" applyBorder="1"/>
    <xf numFmtId="49" fontId="2" fillId="0" borderId="0" xfId="0" applyNumberFormat="1" applyFont="1" applyAlignment="1" applyProtection="1">
      <alignment horizontal="center"/>
      <protection locked="0"/>
    </xf>
    <xf numFmtId="0" fontId="2" fillId="0" borderId="45" xfId="0" applyFont="1" applyBorder="1" applyAlignment="1">
      <alignment horizontal="center"/>
    </xf>
    <xf numFmtId="0" fontId="15" fillId="0" borderId="0" xfId="0" applyFont="1" applyAlignment="1">
      <alignment horizontal="center"/>
    </xf>
    <xf numFmtId="49" fontId="10" fillId="0" borderId="6" xfId="0" applyNumberFormat="1" applyFont="1" applyBorder="1" applyAlignment="1" applyProtection="1">
      <alignment horizontal="center"/>
      <protection locked="0"/>
    </xf>
    <xf numFmtId="0" fontId="10" fillId="0" borderId="7" xfId="0" applyFont="1" applyBorder="1" applyAlignment="1">
      <alignment horizontal="center" vertical="top"/>
    </xf>
    <xf numFmtId="49" fontId="8" fillId="0" borderId="46" xfId="0" applyNumberFormat="1" applyFont="1" applyBorder="1" applyAlignment="1">
      <alignment horizontal="center"/>
    </xf>
    <xf numFmtId="49" fontId="8" fillId="0" borderId="44" xfId="0" applyNumberFormat="1" applyFont="1" applyBorder="1" applyAlignment="1">
      <alignment horizontal="center"/>
    </xf>
    <xf numFmtId="49" fontId="8" fillId="0" borderId="45" xfId="0" applyNumberFormat="1" applyFont="1" applyBorder="1" applyAlignment="1">
      <alignment horizontal="center"/>
    </xf>
    <xf numFmtId="14" fontId="8" fillId="0" borderId="39" xfId="0" applyNumberFormat="1" applyFont="1" applyBorder="1" applyAlignment="1">
      <alignment horizontal="center"/>
    </xf>
    <xf numFmtId="14" fontId="8" fillId="0" borderId="43" xfId="0" applyNumberFormat="1" applyFont="1" applyBorder="1" applyAlignment="1">
      <alignment horizontal="center"/>
    </xf>
    <xf numFmtId="14" fontId="8" fillId="0" borderId="0" xfId="0" applyNumberFormat="1" applyFont="1" applyAlignment="1">
      <alignment horizontal="center"/>
    </xf>
    <xf numFmtId="49" fontId="8" fillId="0" borderId="39" xfId="0" applyNumberFormat="1" applyFont="1" applyBorder="1" applyAlignment="1">
      <alignment horizontal="center"/>
    </xf>
    <xf numFmtId="49" fontId="8" fillId="0" borderId="43" xfId="0" applyNumberFormat="1" applyFont="1" applyBorder="1" applyAlignment="1">
      <alignment horizontal="center"/>
    </xf>
    <xf numFmtId="49" fontId="8" fillId="0" borderId="0" xfId="0" applyNumberFormat="1" applyFont="1" applyAlignment="1">
      <alignment horizontal="center"/>
    </xf>
    <xf numFmtId="49" fontId="8" fillId="0" borderId="48" xfId="0" applyNumberFormat="1" applyFont="1" applyBorder="1" applyAlignment="1">
      <alignment horizontal="center" wrapText="1"/>
    </xf>
    <xf numFmtId="49" fontId="8" fillId="0" borderId="47" xfId="0" applyNumberFormat="1" applyFont="1" applyBorder="1" applyAlignment="1">
      <alignment horizontal="center" wrapText="1"/>
    </xf>
    <xf numFmtId="49" fontId="8" fillId="0" borderId="38" xfId="0" applyNumberFormat="1" applyFont="1" applyBorder="1" applyAlignment="1">
      <alignment horizontal="center" wrapText="1"/>
    </xf>
    <xf numFmtId="49" fontId="10" fillId="0" borderId="45" xfId="0" applyNumberFormat="1" applyFont="1" applyBorder="1" applyAlignment="1">
      <alignment horizontal="center"/>
    </xf>
    <xf numFmtId="0" fontId="11" fillId="8" borderId="12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105</xdr:row>
      <xdr:rowOff>47625</xdr:rowOff>
    </xdr:from>
    <xdr:to>
      <xdr:col>5</xdr:col>
      <xdr:colOff>800100</xdr:colOff>
      <xdr:row>105</xdr:row>
      <xdr:rowOff>495300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45</xdr:row>
      <xdr:rowOff>66675</xdr:rowOff>
    </xdr:from>
    <xdr:to>
      <xdr:col>5</xdr:col>
      <xdr:colOff>762000</xdr:colOff>
      <xdr:row>45</xdr:row>
      <xdr:rowOff>485775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7"/>
  <sheetViews>
    <sheetView tabSelected="1" zoomScale="85" zoomScaleNormal="85" workbookViewId="0"/>
  </sheetViews>
  <sheetFormatPr defaultRowHeight="15" x14ac:dyDescent="0.2"/>
  <cols>
    <col min="1" max="1" width="0.85546875" customWidth="1"/>
    <col min="2" max="2" width="47.7109375" customWidth="1"/>
    <col min="3" max="3" width="5.7109375" customWidth="1"/>
    <col min="4" max="4" width="15.5703125" customWidth="1"/>
    <col min="5" max="5" width="16.85546875" customWidth="1"/>
    <col min="6" max="6" width="15.28515625" customWidth="1"/>
    <col min="7" max="7" width="16.85546875" customWidth="1"/>
    <col min="8" max="8" width="15" customWidth="1"/>
    <col min="9" max="17" width="13.85546875" customWidth="1"/>
    <col min="18" max="18" width="47.7109375" customWidth="1"/>
    <col min="19" max="19" width="5.5703125" customWidth="1"/>
    <col min="20" max="20" width="15.5703125" customWidth="1"/>
    <col min="21" max="21" width="16.85546875" customWidth="1"/>
    <col min="22" max="22" width="15.28515625" customWidth="1"/>
    <col min="23" max="23" width="16.85546875" customWidth="1"/>
    <col min="24" max="24" width="15" customWidth="1"/>
    <col min="25" max="33" width="13.85546875" customWidth="1"/>
    <col min="34" max="34" width="4.28515625" hidden="1" customWidth="1"/>
    <col min="35" max="35" width="4.42578125" hidden="1" customWidth="1"/>
  </cols>
  <sheetData>
    <row r="1" spans="1:35" ht="5.0999999999999996" customHeight="1" x14ac:dyDescent="0.2"/>
    <row r="2" spans="1:35" ht="13.5" customHeight="1" x14ac:dyDescent="0.2">
      <c r="C2" s="218" t="s">
        <v>0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"/>
      <c r="P2" s="2"/>
      <c r="Q2" s="3"/>
      <c r="AH2" s="4" t="s">
        <v>1</v>
      </c>
      <c r="AI2" s="5"/>
    </row>
    <row r="3" spans="1:35" ht="13.5" customHeight="1" x14ac:dyDescent="0.2">
      <c r="C3" s="218" t="s">
        <v>2</v>
      </c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1"/>
      <c r="P3" s="6"/>
      <c r="Q3" s="7" t="s">
        <v>3</v>
      </c>
      <c r="R3" s="8"/>
      <c r="AH3" s="4" t="s">
        <v>4</v>
      </c>
      <c r="AI3" s="5"/>
    </row>
    <row r="4" spans="1:35" ht="13.5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 t="s">
        <v>5</v>
      </c>
      <c r="Q4" s="11" t="s">
        <v>6</v>
      </c>
      <c r="R4" s="8"/>
      <c r="AH4" s="4" t="s">
        <v>7</v>
      </c>
      <c r="AI4" s="5"/>
    </row>
    <row r="5" spans="1:35" ht="13.5" customHeight="1" x14ac:dyDescent="0.2">
      <c r="B5" s="12"/>
      <c r="C5" s="12"/>
      <c r="D5" s="12"/>
      <c r="E5" s="13" t="s">
        <v>8</v>
      </c>
      <c r="F5" s="231" t="s">
        <v>9</v>
      </c>
      <c r="G5" s="231"/>
      <c r="H5" s="231"/>
      <c r="I5" s="231"/>
      <c r="J5" s="231"/>
      <c r="K5" s="231"/>
      <c r="L5" s="12"/>
      <c r="M5" s="12"/>
      <c r="N5" s="12"/>
      <c r="O5" s="12"/>
      <c r="P5" s="10" t="s">
        <v>10</v>
      </c>
      <c r="Q5" s="14">
        <v>45658</v>
      </c>
      <c r="R5" s="8"/>
      <c r="AH5" s="4" t="s">
        <v>11</v>
      </c>
      <c r="AI5" s="5"/>
    </row>
    <row r="6" spans="1:35" ht="14.1" customHeight="1" x14ac:dyDescent="0.2">
      <c r="B6" s="9" t="s">
        <v>12</v>
      </c>
      <c r="C6" s="219" t="s">
        <v>13</v>
      </c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15"/>
      <c r="P6" s="10" t="s">
        <v>14</v>
      </c>
      <c r="Q6" s="11" t="s">
        <v>15</v>
      </c>
      <c r="R6" s="8"/>
      <c r="AH6" s="4"/>
      <c r="AI6" s="5"/>
    </row>
    <row r="7" spans="1:35" ht="13.5" customHeight="1" x14ac:dyDescent="0.2">
      <c r="B7" s="9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5"/>
      <c r="P7" s="10"/>
      <c r="Q7" s="11"/>
      <c r="R7" s="8"/>
      <c r="AH7" s="4" t="s">
        <v>16</v>
      </c>
      <c r="AI7" s="5"/>
    </row>
    <row r="8" spans="1:35" ht="14.1" customHeight="1" x14ac:dyDescent="0.2">
      <c r="B8" s="9" t="s">
        <v>17</v>
      </c>
      <c r="C8" s="219" t="s">
        <v>18</v>
      </c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15"/>
      <c r="P8" s="10" t="s">
        <v>19</v>
      </c>
      <c r="Q8" s="11" t="s">
        <v>20</v>
      </c>
      <c r="R8" s="8"/>
      <c r="AH8" s="4"/>
      <c r="AI8" s="4"/>
    </row>
    <row r="9" spans="1:35" ht="13.5" customHeight="1" x14ac:dyDescent="0.2">
      <c r="B9" s="9" t="s">
        <v>21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9"/>
      <c r="P9" s="10"/>
      <c r="Q9" s="11"/>
      <c r="R9" s="8"/>
      <c r="AH9" s="4" t="s">
        <v>22</v>
      </c>
      <c r="AI9" s="4"/>
    </row>
    <row r="10" spans="1:35" ht="13.5" customHeight="1" x14ac:dyDescent="0.2">
      <c r="B10" s="9" t="s">
        <v>23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0" t="s">
        <v>24</v>
      </c>
      <c r="Q10" s="18" t="s">
        <v>25</v>
      </c>
      <c r="R10" s="19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0"/>
      <c r="AH10" s="4"/>
      <c r="AI10" s="4"/>
    </row>
    <row r="11" spans="1:35" ht="13.5" customHeight="1" x14ac:dyDescent="0.2"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2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4" t="s">
        <v>26</v>
      </c>
      <c r="AH11" s="4"/>
      <c r="AI11" s="4"/>
    </row>
    <row r="12" spans="1:35" ht="12.75" customHeight="1" x14ac:dyDescent="0.2">
      <c r="B12" s="216" t="s">
        <v>27</v>
      </c>
      <c r="C12" s="217" t="s">
        <v>28</v>
      </c>
      <c r="D12" s="220" t="s">
        <v>29</v>
      </c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16" t="s">
        <v>27</v>
      </c>
      <c r="S12" s="217" t="s">
        <v>28</v>
      </c>
      <c r="T12" s="220" t="s">
        <v>30</v>
      </c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4"/>
      <c r="AI12" s="4"/>
    </row>
    <row r="13" spans="1:35" ht="135" customHeight="1" x14ac:dyDescent="0.2">
      <c r="B13" s="216"/>
      <c r="C13" s="217"/>
      <c r="D13" s="26" t="s">
        <v>31</v>
      </c>
      <c r="E13" s="26" t="s">
        <v>32</v>
      </c>
      <c r="F13" s="26" t="s">
        <v>33</v>
      </c>
      <c r="G13" s="26" t="s">
        <v>34</v>
      </c>
      <c r="H13" s="26" t="s">
        <v>35</v>
      </c>
      <c r="I13" s="26" t="s">
        <v>36</v>
      </c>
      <c r="J13" s="26" t="s">
        <v>37</v>
      </c>
      <c r="K13" s="26" t="s">
        <v>38</v>
      </c>
      <c r="L13" s="26" t="s">
        <v>39</v>
      </c>
      <c r="M13" s="26" t="s">
        <v>40</v>
      </c>
      <c r="N13" s="26" t="s">
        <v>41</v>
      </c>
      <c r="O13" s="26" t="s">
        <v>42</v>
      </c>
      <c r="P13" s="26" t="s">
        <v>43</v>
      </c>
      <c r="Q13" s="27" t="s">
        <v>44</v>
      </c>
      <c r="R13" s="216"/>
      <c r="S13" s="217"/>
      <c r="T13" s="26" t="s">
        <v>31</v>
      </c>
      <c r="U13" s="26" t="s">
        <v>32</v>
      </c>
      <c r="V13" s="26" t="s">
        <v>33</v>
      </c>
      <c r="W13" s="26" t="s">
        <v>34</v>
      </c>
      <c r="X13" s="26" t="s">
        <v>35</v>
      </c>
      <c r="Y13" s="26" t="s">
        <v>36</v>
      </c>
      <c r="Z13" s="26" t="s">
        <v>37</v>
      </c>
      <c r="AA13" s="26" t="s">
        <v>38</v>
      </c>
      <c r="AB13" s="26" t="s">
        <v>39</v>
      </c>
      <c r="AC13" s="26" t="s">
        <v>40</v>
      </c>
      <c r="AD13" s="26" t="s">
        <v>41</v>
      </c>
      <c r="AE13" s="26" t="s">
        <v>42</v>
      </c>
      <c r="AF13" s="26" t="s">
        <v>43</v>
      </c>
      <c r="AG13" s="27" t="s">
        <v>44</v>
      </c>
      <c r="AH13" s="4"/>
      <c r="AI13" s="4"/>
    </row>
    <row r="14" spans="1:35" ht="13.5" customHeight="1" x14ac:dyDescent="0.2">
      <c r="B14" s="25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29">
        <v>16</v>
      </c>
      <c r="R14" s="25">
        <v>1</v>
      </c>
      <c r="S14" s="28">
        <v>2</v>
      </c>
      <c r="T14" s="28">
        <v>17</v>
      </c>
      <c r="U14" s="28">
        <v>18</v>
      </c>
      <c r="V14" s="28">
        <v>19</v>
      </c>
      <c r="W14" s="28">
        <v>20</v>
      </c>
      <c r="X14" s="28">
        <v>21</v>
      </c>
      <c r="Y14" s="28">
        <v>22</v>
      </c>
      <c r="Z14" s="28">
        <v>23</v>
      </c>
      <c r="AA14" s="28">
        <v>24</v>
      </c>
      <c r="AB14" s="28">
        <v>25</v>
      </c>
      <c r="AC14" s="28">
        <v>26</v>
      </c>
      <c r="AD14" s="28">
        <v>27</v>
      </c>
      <c r="AE14" s="28">
        <v>28</v>
      </c>
      <c r="AF14" s="28">
        <v>29</v>
      </c>
      <c r="AG14" s="29">
        <v>30</v>
      </c>
      <c r="AH14" s="4"/>
      <c r="AI14" s="4"/>
    </row>
    <row r="15" spans="1:35" ht="15" customHeight="1" x14ac:dyDescent="0.2">
      <c r="A15" s="30"/>
      <c r="B15" s="31" t="s">
        <v>45</v>
      </c>
      <c r="C15" s="32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4"/>
      <c r="R15" s="35" t="s">
        <v>45</v>
      </c>
      <c r="S15" s="36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4"/>
      <c r="AH15" s="37"/>
      <c r="AI15" s="4"/>
    </row>
    <row r="16" spans="1:35" ht="19.5" customHeight="1" x14ac:dyDescent="0.2">
      <c r="A16" s="30"/>
      <c r="B16" s="38" t="s">
        <v>46</v>
      </c>
      <c r="C16" s="39" t="s">
        <v>47</v>
      </c>
      <c r="D16" s="40">
        <f>F16+Q16-E16</f>
        <v>46605381.050000004</v>
      </c>
      <c r="E16" s="41"/>
      <c r="F16" s="40">
        <f>H16+I16+J16+K16+L16+M16+N16+O16+P16-G16</f>
        <v>46605381.050000004</v>
      </c>
      <c r="G16" s="41"/>
      <c r="H16" s="42"/>
      <c r="I16" s="42"/>
      <c r="J16" s="42"/>
      <c r="K16" s="42"/>
      <c r="L16" s="42"/>
      <c r="M16" s="42"/>
      <c r="N16" s="42">
        <v>25820609.09</v>
      </c>
      <c r="O16" s="42">
        <v>9888739.8900000006</v>
      </c>
      <c r="P16" s="42">
        <v>10896032.07</v>
      </c>
      <c r="Q16" s="42"/>
      <c r="R16" s="38" t="s">
        <v>46</v>
      </c>
      <c r="S16" s="39" t="s">
        <v>47</v>
      </c>
      <c r="T16" s="40">
        <f>V16+AG16-U16</f>
        <v>46773640.460000001</v>
      </c>
      <c r="U16" s="41"/>
      <c r="V16" s="40">
        <f>X16+Y16+Z16+AA16+AB16+AC16+AD16+AE16+AF16-W16</f>
        <v>46773640.460000001</v>
      </c>
      <c r="W16" s="41"/>
      <c r="X16" s="42"/>
      <c r="Y16" s="42"/>
      <c r="Z16" s="42"/>
      <c r="AA16" s="42"/>
      <c r="AB16" s="42"/>
      <c r="AC16" s="42"/>
      <c r="AD16" s="42">
        <v>25781157.100000001</v>
      </c>
      <c r="AE16" s="42">
        <v>10335945.289999999</v>
      </c>
      <c r="AF16" s="42">
        <v>10656538.07</v>
      </c>
      <c r="AG16" s="43"/>
      <c r="AH16" s="8"/>
    </row>
    <row r="17" spans="1:34" ht="19.5" customHeight="1" x14ac:dyDescent="0.2">
      <c r="A17" s="30"/>
      <c r="B17" s="44" t="s">
        <v>48</v>
      </c>
      <c r="C17" s="45" t="s">
        <v>49</v>
      </c>
      <c r="D17" s="46">
        <f>F17+Q17-E17</f>
        <v>37323625.719999999</v>
      </c>
      <c r="E17" s="47"/>
      <c r="F17" s="46">
        <f>H17+I17+J17+K17+L17+M17+N17+O17+P17-G17</f>
        <v>37323625.719999999</v>
      </c>
      <c r="G17" s="47"/>
      <c r="H17" s="48"/>
      <c r="I17" s="48"/>
      <c r="J17" s="48"/>
      <c r="K17" s="48"/>
      <c r="L17" s="48"/>
      <c r="M17" s="48"/>
      <c r="N17" s="48">
        <v>22742629.809999999</v>
      </c>
      <c r="O17" s="48">
        <v>6324439.7300000004</v>
      </c>
      <c r="P17" s="48">
        <v>8256556.1799999997</v>
      </c>
      <c r="Q17" s="48"/>
      <c r="R17" s="44" t="s">
        <v>48</v>
      </c>
      <c r="S17" s="45" t="s">
        <v>49</v>
      </c>
      <c r="T17" s="46">
        <f>V17+AG17-U17</f>
        <v>38037385.400000006</v>
      </c>
      <c r="U17" s="47"/>
      <c r="V17" s="46">
        <f>X17+Y17+Z17+AA17+AB17+AC17+AD17+AE17+AF17-W17</f>
        <v>38037385.400000006</v>
      </c>
      <c r="W17" s="47"/>
      <c r="X17" s="48"/>
      <c r="Y17" s="48"/>
      <c r="Z17" s="48"/>
      <c r="AA17" s="48"/>
      <c r="AB17" s="48"/>
      <c r="AC17" s="48"/>
      <c r="AD17" s="48">
        <v>23354987.940000001</v>
      </c>
      <c r="AE17" s="48">
        <v>6657435.2800000003</v>
      </c>
      <c r="AF17" s="48">
        <v>8024962.1799999997</v>
      </c>
      <c r="AG17" s="49"/>
      <c r="AH17" s="8"/>
    </row>
    <row r="18" spans="1:34" ht="21.95" customHeight="1" x14ac:dyDescent="0.2">
      <c r="A18" s="30"/>
      <c r="B18" s="50" t="s">
        <v>50</v>
      </c>
      <c r="C18" s="45" t="s">
        <v>51</v>
      </c>
      <c r="D18" s="46">
        <f>F18+Q18-E18</f>
        <v>37323625.719999999</v>
      </c>
      <c r="E18" s="47"/>
      <c r="F18" s="46">
        <f>H18+I18+J18+K18+L18+M18+N18+O18+P18-G18</f>
        <v>37323625.719999999</v>
      </c>
      <c r="G18" s="47"/>
      <c r="H18" s="48"/>
      <c r="I18" s="48"/>
      <c r="J18" s="48"/>
      <c r="K18" s="48"/>
      <c r="L18" s="48"/>
      <c r="M18" s="48"/>
      <c r="N18" s="48">
        <v>22742629.809999999</v>
      </c>
      <c r="O18" s="48">
        <v>6324439.7300000004</v>
      </c>
      <c r="P18" s="48">
        <v>8256556.1799999997</v>
      </c>
      <c r="Q18" s="48"/>
      <c r="R18" s="50" t="s">
        <v>50</v>
      </c>
      <c r="S18" s="45" t="s">
        <v>51</v>
      </c>
      <c r="T18" s="46">
        <f>V18+AG18-U18</f>
        <v>38037385.400000006</v>
      </c>
      <c r="U18" s="47"/>
      <c r="V18" s="46">
        <f>X18+Y18+Z18+AA18+AB18+AC18+AD18+AE18+AF18-W18</f>
        <v>38037385.400000006</v>
      </c>
      <c r="W18" s="47"/>
      <c r="X18" s="48"/>
      <c r="Y18" s="48"/>
      <c r="Z18" s="48"/>
      <c r="AA18" s="48"/>
      <c r="AB18" s="48"/>
      <c r="AC18" s="48"/>
      <c r="AD18" s="48">
        <v>23354987.940000001</v>
      </c>
      <c r="AE18" s="48">
        <v>6657435.2800000003</v>
      </c>
      <c r="AF18" s="48">
        <v>8024962.1799999997</v>
      </c>
      <c r="AG18" s="49"/>
      <c r="AH18" s="8"/>
    </row>
    <row r="19" spans="1:34" ht="19.5" customHeight="1" x14ac:dyDescent="0.2">
      <c r="A19" s="30"/>
      <c r="B19" s="44" t="s">
        <v>52</v>
      </c>
      <c r="C19" s="45" t="s">
        <v>53</v>
      </c>
      <c r="D19" s="46">
        <f>D16-D17</f>
        <v>9281755.3300000057</v>
      </c>
      <c r="E19" s="47"/>
      <c r="F19" s="46">
        <f>F16-F17</f>
        <v>9281755.3300000057</v>
      </c>
      <c r="G19" s="47"/>
      <c r="H19" s="46">
        <f t="shared" ref="H19:Q19" si="0">H16-H17</f>
        <v>0</v>
      </c>
      <c r="I19" s="46">
        <f t="shared" si="0"/>
        <v>0</v>
      </c>
      <c r="J19" s="46">
        <f t="shared" si="0"/>
        <v>0</v>
      </c>
      <c r="K19" s="46">
        <f t="shared" si="0"/>
        <v>0</v>
      </c>
      <c r="L19" s="46">
        <f t="shared" si="0"/>
        <v>0</v>
      </c>
      <c r="M19" s="46">
        <f t="shared" si="0"/>
        <v>0</v>
      </c>
      <c r="N19" s="46">
        <f t="shared" si="0"/>
        <v>3077979.2800000012</v>
      </c>
      <c r="O19" s="46">
        <f t="shared" si="0"/>
        <v>3564300.16</v>
      </c>
      <c r="P19" s="46">
        <f t="shared" si="0"/>
        <v>2639475.8900000006</v>
      </c>
      <c r="Q19" s="46">
        <f t="shared" si="0"/>
        <v>0</v>
      </c>
      <c r="R19" s="44" t="s">
        <v>52</v>
      </c>
      <c r="S19" s="45" t="s">
        <v>53</v>
      </c>
      <c r="T19" s="46">
        <f>T16-T17</f>
        <v>8736255.0599999949</v>
      </c>
      <c r="U19" s="47"/>
      <c r="V19" s="46">
        <f>V16-V17</f>
        <v>8736255.0599999949</v>
      </c>
      <c r="W19" s="47"/>
      <c r="X19" s="46">
        <f t="shared" ref="X19:AG19" si="1">X16-X17</f>
        <v>0</v>
      </c>
      <c r="Y19" s="46">
        <f t="shared" si="1"/>
        <v>0</v>
      </c>
      <c r="Z19" s="46">
        <f t="shared" si="1"/>
        <v>0</v>
      </c>
      <c r="AA19" s="46">
        <f t="shared" si="1"/>
        <v>0</v>
      </c>
      <c r="AB19" s="46">
        <f t="shared" si="1"/>
        <v>0</v>
      </c>
      <c r="AC19" s="46">
        <f t="shared" si="1"/>
        <v>0</v>
      </c>
      <c r="AD19" s="46">
        <f t="shared" si="1"/>
        <v>2426169.16</v>
      </c>
      <c r="AE19" s="46">
        <f t="shared" si="1"/>
        <v>3678510.0099999988</v>
      </c>
      <c r="AF19" s="46">
        <f t="shared" si="1"/>
        <v>2631575.8900000006</v>
      </c>
      <c r="AG19" s="51">
        <f t="shared" si="1"/>
        <v>0</v>
      </c>
      <c r="AH19" s="8"/>
    </row>
    <row r="20" spans="1:34" ht="22.5" customHeight="1" x14ac:dyDescent="0.2">
      <c r="A20" s="30"/>
      <c r="B20" s="52" t="s">
        <v>54</v>
      </c>
      <c r="C20" s="45" t="s">
        <v>55</v>
      </c>
      <c r="D20" s="46">
        <f>F20+Q20-E20</f>
        <v>38003</v>
      </c>
      <c r="E20" s="47"/>
      <c r="F20" s="46">
        <f>H20+I20+J20+K20+L20+M20+N20+O20+P20-G20</f>
        <v>38003</v>
      </c>
      <c r="G20" s="47"/>
      <c r="H20" s="48"/>
      <c r="I20" s="48"/>
      <c r="J20" s="48"/>
      <c r="K20" s="48"/>
      <c r="L20" s="48"/>
      <c r="M20" s="48"/>
      <c r="N20" s="48">
        <v>11003</v>
      </c>
      <c r="O20" s="48"/>
      <c r="P20" s="48">
        <v>27000</v>
      </c>
      <c r="Q20" s="48"/>
      <c r="R20" s="52" t="s">
        <v>54</v>
      </c>
      <c r="S20" s="45" t="s">
        <v>55</v>
      </c>
      <c r="T20" s="46">
        <f>V20+AG20-U20</f>
        <v>38003</v>
      </c>
      <c r="U20" s="47"/>
      <c r="V20" s="46">
        <f>X20+Y20+Z20+AA20+AB20+AC20+AD20+AE20+AF20-W20</f>
        <v>38003</v>
      </c>
      <c r="W20" s="47"/>
      <c r="X20" s="48"/>
      <c r="Y20" s="48"/>
      <c r="Z20" s="48"/>
      <c r="AA20" s="48"/>
      <c r="AB20" s="48"/>
      <c r="AC20" s="48"/>
      <c r="AD20" s="48">
        <v>11003</v>
      </c>
      <c r="AE20" s="48"/>
      <c r="AF20" s="48">
        <v>27000</v>
      </c>
      <c r="AG20" s="49"/>
      <c r="AH20" s="8"/>
    </row>
    <row r="21" spans="1:34" ht="19.5" customHeight="1" x14ac:dyDescent="0.2">
      <c r="A21" s="30"/>
      <c r="B21" s="44" t="s">
        <v>56</v>
      </c>
      <c r="C21" s="45" t="s">
        <v>57</v>
      </c>
      <c r="D21" s="46">
        <f>F21+Q21-E21</f>
        <v>27000</v>
      </c>
      <c r="E21" s="47"/>
      <c r="F21" s="46">
        <f>H21+I21+J21+K21+L21+M21+N21+O21+P21-G21</f>
        <v>27000</v>
      </c>
      <c r="G21" s="47"/>
      <c r="H21" s="48"/>
      <c r="I21" s="48"/>
      <c r="J21" s="48"/>
      <c r="K21" s="48"/>
      <c r="L21" s="48"/>
      <c r="M21" s="48"/>
      <c r="N21" s="48"/>
      <c r="O21" s="48"/>
      <c r="P21" s="48">
        <v>27000</v>
      </c>
      <c r="Q21" s="48"/>
      <c r="R21" s="44" t="s">
        <v>56</v>
      </c>
      <c r="S21" s="45" t="s">
        <v>57</v>
      </c>
      <c r="T21" s="46">
        <f>V21+AG21-U21</f>
        <v>27000</v>
      </c>
      <c r="U21" s="47"/>
      <c r="V21" s="46">
        <f>X21+Y21+Z21+AA21+AB21+AC21+AD21+AE21+AF21-W21</f>
        <v>27000</v>
      </c>
      <c r="W21" s="47"/>
      <c r="X21" s="48"/>
      <c r="Y21" s="48"/>
      <c r="Z21" s="48"/>
      <c r="AA21" s="48"/>
      <c r="AB21" s="48"/>
      <c r="AC21" s="48"/>
      <c r="AD21" s="48"/>
      <c r="AE21" s="48"/>
      <c r="AF21" s="48">
        <v>27000</v>
      </c>
      <c r="AG21" s="49"/>
      <c r="AH21" s="8"/>
    </row>
    <row r="22" spans="1:34" ht="21.75" customHeight="1" x14ac:dyDescent="0.2">
      <c r="A22" s="30"/>
      <c r="B22" s="50" t="s">
        <v>58</v>
      </c>
      <c r="C22" s="45" t="s">
        <v>59</v>
      </c>
      <c r="D22" s="46">
        <f>F22+Q22-E22</f>
        <v>27000</v>
      </c>
      <c r="E22" s="47"/>
      <c r="F22" s="46">
        <f>H22+I22+J22+K22+L22+M22+N22+O22+P22-G22</f>
        <v>27000</v>
      </c>
      <c r="G22" s="47"/>
      <c r="H22" s="48"/>
      <c r="I22" s="48"/>
      <c r="J22" s="48"/>
      <c r="K22" s="48"/>
      <c r="L22" s="48"/>
      <c r="M22" s="48"/>
      <c r="N22" s="48"/>
      <c r="O22" s="48"/>
      <c r="P22" s="48">
        <v>27000</v>
      </c>
      <c r="Q22" s="48"/>
      <c r="R22" s="50" t="s">
        <v>58</v>
      </c>
      <c r="S22" s="45" t="s">
        <v>59</v>
      </c>
      <c r="T22" s="46">
        <f>V22+AG22-U22</f>
        <v>27000</v>
      </c>
      <c r="U22" s="47"/>
      <c r="V22" s="46">
        <f>X22+Y22+Z22+AA22+AB22+AC22+AD22+AE22+AF22-W22</f>
        <v>27000</v>
      </c>
      <c r="W22" s="47"/>
      <c r="X22" s="48"/>
      <c r="Y22" s="48"/>
      <c r="Z22" s="48"/>
      <c r="AA22" s="48"/>
      <c r="AB22" s="48"/>
      <c r="AC22" s="48"/>
      <c r="AD22" s="48"/>
      <c r="AE22" s="48"/>
      <c r="AF22" s="48">
        <v>27000</v>
      </c>
      <c r="AG22" s="49"/>
      <c r="AH22" s="8"/>
    </row>
    <row r="23" spans="1:34" ht="22.5" customHeight="1" x14ac:dyDescent="0.2">
      <c r="A23" s="30"/>
      <c r="B23" s="52" t="s">
        <v>60</v>
      </c>
      <c r="C23" s="45" t="s">
        <v>61</v>
      </c>
      <c r="D23" s="46">
        <f>D20-D21</f>
        <v>11003</v>
      </c>
      <c r="E23" s="47"/>
      <c r="F23" s="46">
        <f>F20-F21</f>
        <v>11003</v>
      </c>
      <c r="G23" s="47"/>
      <c r="H23" s="46">
        <f t="shared" ref="H23:Q23" si="2">H20-H21</f>
        <v>0</v>
      </c>
      <c r="I23" s="46">
        <f t="shared" si="2"/>
        <v>0</v>
      </c>
      <c r="J23" s="46">
        <f t="shared" si="2"/>
        <v>0</v>
      </c>
      <c r="K23" s="46">
        <f t="shared" si="2"/>
        <v>0</v>
      </c>
      <c r="L23" s="46">
        <f t="shared" si="2"/>
        <v>0</v>
      </c>
      <c r="M23" s="46">
        <f t="shared" si="2"/>
        <v>0</v>
      </c>
      <c r="N23" s="46">
        <f t="shared" si="2"/>
        <v>11003</v>
      </c>
      <c r="O23" s="46">
        <f t="shared" si="2"/>
        <v>0</v>
      </c>
      <c r="P23" s="46">
        <f t="shared" si="2"/>
        <v>0</v>
      </c>
      <c r="Q23" s="46">
        <f t="shared" si="2"/>
        <v>0</v>
      </c>
      <c r="R23" s="52" t="s">
        <v>60</v>
      </c>
      <c r="S23" s="45" t="s">
        <v>61</v>
      </c>
      <c r="T23" s="46">
        <f>T20-T21</f>
        <v>11003</v>
      </c>
      <c r="U23" s="47"/>
      <c r="V23" s="46">
        <f>V20-V21</f>
        <v>11003</v>
      </c>
      <c r="W23" s="47"/>
      <c r="X23" s="46">
        <f t="shared" ref="X23:AG23" si="3">X20-X21</f>
        <v>0</v>
      </c>
      <c r="Y23" s="46">
        <f t="shared" si="3"/>
        <v>0</v>
      </c>
      <c r="Z23" s="46">
        <f t="shared" si="3"/>
        <v>0</v>
      </c>
      <c r="AA23" s="46">
        <f t="shared" si="3"/>
        <v>0</v>
      </c>
      <c r="AB23" s="46">
        <f t="shared" si="3"/>
        <v>0</v>
      </c>
      <c r="AC23" s="46">
        <f t="shared" si="3"/>
        <v>0</v>
      </c>
      <c r="AD23" s="46">
        <f t="shared" si="3"/>
        <v>11003</v>
      </c>
      <c r="AE23" s="46">
        <f t="shared" si="3"/>
        <v>0</v>
      </c>
      <c r="AF23" s="46">
        <f t="shared" si="3"/>
        <v>0</v>
      </c>
      <c r="AG23" s="51">
        <f t="shared" si="3"/>
        <v>0</v>
      </c>
      <c r="AH23" s="8"/>
    </row>
    <row r="24" spans="1:34" ht="19.5" customHeight="1" x14ac:dyDescent="0.2">
      <c r="A24" s="30"/>
      <c r="B24" s="44" t="s">
        <v>62</v>
      </c>
      <c r="C24" s="45" t="s">
        <v>63</v>
      </c>
      <c r="D24" s="46">
        <f t="shared" ref="D24:D32" si="4">F24+Q24-E24</f>
        <v>23577038.879999999</v>
      </c>
      <c r="E24" s="47"/>
      <c r="F24" s="46">
        <f t="shared" ref="F24:F32" si="5">H24+I24+J24+K24+L24+M24+N24+O24+P24-G24</f>
        <v>23577038.879999999</v>
      </c>
      <c r="G24" s="47"/>
      <c r="H24" s="48"/>
      <c r="I24" s="48"/>
      <c r="J24" s="48"/>
      <c r="K24" s="48"/>
      <c r="L24" s="48"/>
      <c r="M24" s="48"/>
      <c r="N24" s="48">
        <v>1</v>
      </c>
      <c r="O24" s="48">
        <v>23193764.09</v>
      </c>
      <c r="P24" s="48">
        <v>383273.79</v>
      </c>
      <c r="Q24" s="48"/>
      <c r="R24" s="44" t="s">
        <v>62</v>
      </c>
      <c r="S24" s="45" t="s">
        <v>63</v>
      </c>
      <c r="T24" s="46">
        <f t="shared" ref="T24:T32" si="6">V24+AG24-U24</f>
        <v>23577038.879999999</v>
      </c>
      <c r="U24" s="47"/>
      <c r="V24" s="46">
        <f t="shared" ref="V24:V32" si="7">X24+Y24+Z24+AA24+AB24+AC24+AD24+AE24+AF24-W24</f>
        <v>23577038.879999999</v>
      </c>
      <c r="W24" s="47"/>
      <c r="X24" s="48"/>
      <c r="Y24" s="48"/>
      <c r="Z24" s="48"/>
      <c r="AA24" s="48"/>
      <c r="AB24" s="48"/>
      <c r="AC24" s="48"/>
      <c r="AD24" s="48">
        <v>1</v>
      </c>
      <c r="AE24" s="48">
        <v>23193764.09</v>
      </c>
      <c r="AF24" s="48">
        <v>383273.79</v>
      </c>
      <c r="AG24" s="49"/>
      <c r="AH24" s="8"/>
    </row>
    <row r="25" spans="1:34" ht="22.5" customHeight="1" x14ac:dyDescent="0.2">
      <c r="A25" s="30"/>
      <c r="B25" s="52" t="s">
        <v>64</v>
      </c>
      <c r="C25" s="45" t="s">
        <v>65</v>
      </c>
      <c r="D25" s="46">
        <f t="shared" si="4"/>
        <v>7843002.4700000007</v>
      </c>
      <c r="E25" s="47"/>
      <c r="F25" s="46">
        <f t="shared" si="5"/>
        <v>7843002.4700000007</v>
      </c>
      <c r="G25" s="47"/>
      <c r="H25" s="48"/>
      <c r="I25" s="48"/>
      <c r="J25" s="48"/>
      <c r="K25" s="48"/>
      <c r="L25" s="48"/>
      <c r="M25" s="48"/>
      <c r="N25" s="48">
        <v>3710572.71</v>
      </c>
      <c r="O25" s="48">
        <v>2912614.94</v>
      </c>
      <c r="P25" s="48">
        <v>1219814.82</v>
      </c>
      <c r="Q25" s="48"/>
      <c r="R25" s="52" t="s">
        <v>64</v>
      </c>
      <c r="S25" s="45" t="s">
        <v>65</v>
      </c>
      <c r="T25" s="46">
        <f t="shared" si="6"/>
        <v>5567961.9799999995</v>
      </c>
      <c r="U25" s="47"/>
      <c r="V25" s="46">
        <f t="shared" si="7"/>
        <v>5567961.9799999995</v>
      </c>
      <c r="W25" s="47"/>
      <c r="X25" s="48"/>
      <c r="Y25" s="48"/>
      <c r="Z25" s="48"/>
      <c r="AA25" s="48"/>
      <c r="AB25" s="48"/>
      <c r="AC25" s="48"/>
      <c r="AD25" s="48">
        <v>3701876.36</v>
      </c>
      <c r="AE25" s="48">
        <v>1665409.73</v>
      </c>
      <c r="AF25" s="48">
        <v>200675.89</v>
      </c>
      <c r="AG25" s="49"/>
      <c r="AH25" s="8"/>
    </row>
    <row r="26" spans="1:34" ht="22.5" customHeight="1" x14ac:dyDescent="0.2">
      <c r="A26" s="30"/>
      <c r="B26" s="50" t="s">
        <v>66</v>
      </c>
      <c r="C26" s="45" t="s">
        <v>67</v>
      </c>
      <c r="D26" s="46">
        <f t="shared" si="4"/>
        <v>2454827.5699999998</v>
      </c>
      <c r="E26" s="47"/>
      <c r="F26" s="46">
        <f t="shared" si="5"/>
        <v>2454827.5699999998</v>
      </c>
      <c r="G26" s="47"/>
      <c r="H26" s="48"/>
      <c r="I26" s="48"/>
      <c r="J26" s="48"/>
      <c r="K26" s="48"/>
      <c r="L26" s="48"/>
      <c r="M26" s="48"/>
      <c r="N26" s="48">
        <v>2454827.5699999998</v>
      </c>
      <c r="O26" s="48"/>
      <c r="P26" s="48"/>
      <c r="Q26" s="48"/>
      <c r="R26" s="50" t="s">
        <v>66</v>
      </c>
      <c r="S26" s="45" t="s">
        <v>67</v>
      </c>
      <c r="T26" s="46">
        <f t="shared" si="6"/>
        <v>2421030.71</v>
      </c>
      <c r="U26" s="47"/>
      <c r="V26" s="46">
        <f t="shared" si="7"/>
        <v>2421030.71</v>
      </c>
      <c r="W26" s="47"/>
      <c r="X26" s="48"/>
      <c r="Y26" s="48"/>
      <c r="Z26" s="48"/>
      <c r="AA26" s="48"/>
      <c r="AB26" s="48"/>
      <c r="AC26" s="48"/>
      <c r="AD26" s="48">
        <v>2421030.71</v>
      </c>
      <c r="AE26" s="48"/>
      <c r="AF26" s="48"/>
      <c r="AG26" s="49"/>
      <c r="AH26" s="8"/>
    </row>
    <row r="27" spans="1:34" ht="22.5" customHeight="1" x14ac:dyDescent="0.2">
      <c r="A27" s="30"/>
      <c r="B27" s="52" t="s">
        <v>68</v>
      </c>
      <c r="C27" s="45" t="s">
        <v>69</v>
      </c>
      <c r="D27" s="46">
        <f t="shared" si="4"/>
        <v>180533.33</v>
      </c>
      <c r="E27" s="47"/>
      <c r="F27" s="46">
        <f t="shared" si="5"/>
        <v>180533.33</v>
      </c>
      <c r="G27" s="47"/>
      <c r="H27" s="48"/>
      <c r="I27" s="48"/>
      <c r="J27" s="48"/>
      <c r="K27" s="48"/>
      <c r="L27" s="48"/>
      <c r="M27" s="48"/>
      <c r="N27" s="48">
        <v>136193.32999999999</v>
      </c>
      <c r="O27" s="48"/>
      <c r="P27" s="48">
        <v>44340</v>
      </c>
      <c r="Q27" s="48"/>
      <c r="R27" s="52" t="s">
        <v>68</v>
      </c>
      <c r="S27" s="45" t="s">
        <v>69</v>
      </c>
      <c r="T27" s="46">
        <f t="shared" si="6"/>
        <v>289663.32999999996</v>
      </c>
      <c r="U27" s="47"/>
      <c r="V27" s="46">
        <f t="shared" si="7"/>
        <v>289663.32999999996</v>
      </c>
      <c r="W27" s="47"/>
      <c r="X27" s="48"/>
      <c r="Y27" s="48"/>
      <c r="Z27" s="48"/>
      <c r="AA27" s="48"/>
      <c r="AB27" s="48"/>
      <c r="AC27" s="48"/>
      <c r="AD27" s="48">
        <v>242623.33</v>
      </c>
      <c r="AE27" s="48"/>
      <c r="AF27" s="48">
        <v>47040</v>
      </c>
      <c r="AG27" s="49"/>
      <c r="AH27" s="8"/>
    </row>
    <row r="28" spans="1:34" ht="24.75" customHeight="1" x14ac:dyDescent="0.2">
      <c r="A28" s="30"/>
      <c r="B28" s="53" t="s">
        <v>70</v>
      </c>
      <c r="C28" s="45" t="s">
        <v>71</v>
      </c>
      <c r="D28" s="46">
        <f t="shared" si="4"/>
        <v>30540</v>
      </c>
      <c r="E28" s="47"/>
      <c r="F28" s="46">
        <f t="shared" si="5"/>
        <v>30540</v>
      </c>
      <c r="G28" s="47"/>
      <c r="H28" s="48"/>
      <c r="I28" s="48"/>
      <c r="J28" s="48"/>
      <c r="K28" s="48"/>
      <c r="L28" s="48"/>
      <c r="M28" s="48"/>
      <c r="N28" s="48"/>
      <c r="O28" s="48"/>
      <c r="P28" s="48">
        <v>30540</v>
      </c>
      <c r="Q28" s="48"/>
      <c r="R28" s="53" t="s">
        <v>70</v>
      </c>
      <c r="S28" s="45" t="s">
        <v>71</v>
      </c>
      <c r="T28" s="46">
        <f t="shared" si="6"/>
        <v>33240</v>
      </c>
      <c r="U28" s="47"/>
      <c r="V28" s="46">
        <f t="shared" si="7"/>
        <v>33240</v>
      </c>
      <c r="W28" s="47"/>
      <c r="X28" s="48"/>
      <c r="Y28" s="48"/>
      <c r="Z28" s="48"/>
      <c r="AA28" s="48"/>
      <c r="AB28" s="48"/>
      <c r="AC28" s="48"/>
      <c r="AD28" s="48"/>
      <c r="AE28" s="48"/>
      <c r="AF28" s="48">
        <v>33240</v>
      </c>
      <c r="AG28" s="49"/>
      <c r="AH28" s="8"/>
    </row>
    <row r="29" spans="1:34" ht="24.75" customHeight="1" x14ac:dyDescent="0.2">
      <c r="A29" s="30"/>
      <c r="B29" s="52" t="s">
        <v>72</v>
      </c>
      <c r="C29" s="45" t="s">
        <v>73</v>
      </c>
      <c r="D29" s="46">
        <f t="shared" si="4"/>
        <v>0</v>
      </c>
      <c r="E29" s="47"/>
      <c r="F29" s="46">
        <f t="shared" si="5"/>
        <v>0</v>
      </c>
      <c r="G29" s="47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52" t="s">
        <v>72</v>
      </c>
      <c r="S29" s="45" t="s">
        <v>73</v>
      </c>
      <c r="T29" s="46">
        <f t="shared" si="6"/>
        <v>0</v>
      </c>
      <c r="U29" s="47"/>
      <c r="V29" s="46">
        <f t="shared" si="7"/>
        <v>0</v>
      </c>
      <c r="W29" s="47"/>
      <c r="X29" s="48"/>
      <c r="Y29" s="48"/>
      <c r="Z29" s="48"/>
      <c r="AA29" s="48"/>
      <c r="AB29" s="48"/>
      <c r="AC29" s="48"/>
      <c r="AD29" s="48"/>
      <c r="AE29" s="48"/>
      <c r="AF29" s="48"/>
      <c r="AG29" s="49"/>
      <c r="AH29" s="8"/>
    </row>
    <row r="30" spans="1:34" ht="20.100000000000001" customHeight="1" x14ac:dyDescent="0.2">
      <c r="A30" s="30"/>
      <c r="B30" s="52" t="s">
        <v>74</v>
      </c>
      <c r="C30" s="45" t="s">
        <v>75</v>
      </c>
      <c r="D30" s="46">
        <f t="shared" si="4"/>
        <v>17989125.239999998</v>
      </c>
      <c r="E30" s="47"/>
      <c r="F30" s="46">
        <f t="shared" si="5"/>
        <v>17989125.239999998</v>
      </c>
      <c r="G30" s="47"/>
      <c r="H30" s="48"/>
      <c r="I30" s="48"/>
      <c r="J30" s="48"/>
      <c r="K30" s="48"/>
      <c r="L30" s="48"/>
      <c r="M30" s="48"/>
      <c r="N30" s="48">
        <v>615747.57999999996</v>
      </c>
      <c r="O30" s="48">
        <v>17373377.66</v>
      </c>
      <c r="P30" s="48"/>
      <c r="Q30" s="48"/>
      <c r="R30" s="52" t="s">
        <v>74</v>
      </c>
      <c r="S30" s="45" t="s">
        <v>75</v>
      </c>
      <c r="T30" s="46">
        <f t="shared" si="6"/>
        <v>25558717.77</v>
      </c>
      <c r="U30" s="47"/>
      <c r="V30" s="46">
        <f t="shared" si="7"/>
        <v>25558717.77</v>
      </c>
      <c r="W30" s="47"/>
      <c r="X30" s="48"/>
      <c r="Y30" s="48"/>
      <c r="Z30" s="48"/>
      <c r="AA30" s="48"/>
      <c r="AB30" s="48"/>
      <c r="AC30" s="48"/>
      <c r="AD30" s="48">
        <v>1618915.2</v>
      </c>
      <c r="AE30" s="48">
        <v>23939802.57</v>
      </c>
      <c r="AF30" s="48"/>
      <c r="AG30" s="49"/>
      <c r="AH30" s="8"/>
    </row>
    <row r="31" spans="1:34" ht="22.5" customHeight="1" x14ac:dyDescent="0.2">
      <c r="A31" s="30"/>
      <c r="B31" s="50" t="s">
        <v>66</v>
      </c>
      <c r="C31" s="45" t="s">
        <v>76</v>
      </c>
      <c r="D31" s="46">
        <f t="shared" si="4"/>
        <v>0</v>
      </c>
      <c r="E31" s="47"/>
      <c r="F31" s="46">
        <f t="shared" si="5"/>
        <v>0</v>
      </c>
      <c r="G31" s="47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50" t="s">
        <v>66</v>
      </c>
      <c r="S31" s="45" t="s">
        <v>76</v>
      </c>
      <c r="T31" s="46">
        <f t="shared" si="6"/>
        <v>0</v>
      </c>
      <c r="U31" s="47"/>
      <c r="V31" s="46">
        <f t="shared" si="7"/>
        <v>0</v>
      </c>
      <c r="W31" s="47"/>
      <c r="X31" s="48"/>
      <c r="Y31" s="48"/>
      <c r="Z31" s="48"/>
      <c r="AA31" s="48"/>
      <c r="AB31" s="48"/>
      <c r="AC31" s="48"/>
      <c r="AD31" s="48"/>
      <c r="AE31" s="48"/>
      <c r="AF31" s="48"/>
      <c r="AG31" s="49"/>
      <c r="AH31" s="8"/>
    </row>
    <row r="32" spans="1:34" ht="20.100000000000001" customHeight="1" x14ac:dyDescent="0.2">
      <c r="A32" s="30"/>
      <c r="B32" s="54" t="s">
        <v>77</v>
      </c>
      <c r="C32" s="55" t="s">
        <v>78</v>
      </c>
      <c r="D32" s="56">
        <f t="shared" si="4"/>
        <v>0</v>
      </c>
      <c r="E32" s="57"/>
      <c r="F32" s="56">
        <f t="shared" si="5"/>
        <v>0</v>
      </c>
      <c r="G32" s="57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4" t="s">
        <v>77</v>
      </c>
      <c r="S32" s="55" t="s">
        <v>78</v>
      </c>
      <c r="T32" s="56">
        <f t="shared" si="6"/>
        <v>0</v>
      </c>
      <c r="U32" s="57"/>
      <c r="V32" s="56">
        <f t="shared" si="7"/>
        <v>0</v>
      </c>
      <c r="W32" s="57"/>
      <c r="X32" s="58"/>
      <c r="Y32" s="58"/>
      <c r="Z32" s="58"/>
      <c r="AA32" s="58"/>
      <c r="AB32" s="58"/>
      <c r="AC32" s="58"/>
      <c r="AD32" s="58"/>
      <c r="AE32" s="58"/>
      <c r="AF32" s="58"/>
      <c r="AG32" s="59"/>
      <c r="AH32" s="8"/>
    </row>
    <row r="33" spans="1:34" ht="15" customHeight="1" x14ac:dyDescent="0.2">
      <c r="B33" s="60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0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</row>
    <row r="34" spans="1:34" ht="15" customHeight="1" x14ac:dyDescent="0.2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3" t="s">
        <v>79</v>
      </c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3" t="s">
        <v>80</v>
      </c>
    </row>
    <row r="35" spans="1:34" ht="15" customHeight="1" x14ac:dyDescent="0.2">
      <c r="B35" s="216" t="s">
        <v>27</v>
      </c>
      <c r="C35" s="217" t="s">
        <v>28</v>
      </c>
      <c r="D35" s="220" t="s">
        <v>29</v>
      </c>
      <c r="E35" s="221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16" t="s">
        <v>27</v>
      </c>
      <c r="S35" s="217" t="s">
        <v>28</v>
      </c>
      <c r="T35" s="220" t="s">
        <v>30</v>
      </c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</row>
    <row r="36" spans="1:34" ht="135" customHeight="1" x14ac:dyDescent="0.2">
      <c r="B36" s="216"/>
      <c r="C36" s="217"/>
      <c r="D36" s="26" t="s">
        <v>31</v>
      </c>
      <c r="E36" s="26" t="s">
        <v>32</v>
      </c>
      <c r="F36" s="26" t="s">
        <v>33</v>
      </c>
      <c r="G36" s="26" t="s">
        <v>34</v>
      </c>
      <c r="H36" s="26" t="s">
        <v>35</v>
      </c>
      <c r="I36" s="26" t="s">
        <v>36</v>
      </c>
      <c r="J36" s="26" t="s">
        <v>37</v>
      </c>
      <c r="K36" s="26" t="s">
        <v>38</v>
      </c>
      <c r="L36" s="26" t="s">
        <v>39</v>
      </c>
      <c r="M36" s="26" t="s">
        <v>40</v>
      </c>
      <c r="N36" s="26" t="s">
        <v>41</v>
      </c>
      <c r="O36" s="26" t="s">
        <v>42</v>
      </c>
      <c r="P36" s="26" t="s">
        <v>43</v>
      </c>
      <c r="Q36" s="27" t="s">
        <v>44</v>
      </c>
      <c r="R36" s="216"/>
      <c r="S36" s="217"/>
      <c r="T36" s="26" t="s">
        <v>31</v>
      </c>
      <c r="U36" s="26" t="s">
        <v>32</v>
      </c>
      <c r="V36" s="26" t="s">
        <v>33</v>
      </c>
      <c r="W36" s="26" t="s">
        <v>34</v>
      </c>
      <c r="X36" s="26" t="s">
        <v>35</v>
      </c>
      <c r="Y36" s="26" t="s">
        <v>36</v>
      </c>
      <c r="Z36" s="26" t="s">
        <v>37</v>
      </c>
      <c r="AA36" s="26" t="s">
        <v>38</v>
      </c>
      <c r="AB36" s="26" t="s">
        <v>39</v>
      </c>
      <c r="AC36" s="26" t="s">
        <v>40</v>
      </c>
      <c r="AD36" s="26" t="s">
        <v>41</v>
      </c>
      <c r="AE36" s="26" t="s">
        <v>42</v>
      </c>
      <c r="AF36" s="26" t="s">
        <v>43</v>
      </c>
      <c r="AG36" s="27" t="s">
        <v>44</v>
      </c>
    </row>
    <row r="37" spans="1:34" ht="13.5" customHeight="1" x14ac:dyDescent="0.2">
      <c r="B37" s="25">
        <v>1</v>
      </c>
      <c r="C37" s="28">
        <v>2</v>
      </c>
      <c r="D37" s="28">
        <v>3</v>
      </c>
      <c r="E37" s="28">
        <v>4</v>
      </c>
      <c r="F37" s="28">
        <v>5</v>
      </c>
      <c r="G37" s="28">
        <v>6</v>
      </c>
      <c r="H37" s="28">
        <v>7</v>
      </c>
      <c r="I37" s="28">
        <v>8</v>
      </c>
      <c r="J37" s="28">
        <v>9</v>
      </c>
      <c r="K37" s="28">
        <v>10</v>
      </c>
      <c r="L37" s="28">
        <v>11</v>
      </c>
      <c r="M37" s="28">
        <v>12</v>
      </c>
      <c r="N37" s="28">
        <v>13</v>
      </c>
      <c r="O37" s="28">
        <v>14</v>
      </c>
      <c r="P37" s="28">
        <v>15</v>
      </c>
      <c r="Q37" s="29">
        <v>16</v>
      </c>
      <c r="R37" s="25">
        <v>1</v>
      </c>
      <c r="S37" s="28">
        <v>2</v>
      </c>
      <c r="T37" s="28">
        <v>17</v>
      </c>
      <c r="U37" s="28">
        <v>18</v>
      </c>
      <c r="V37" s="28">
        <v>19</v>
      </c>
      <c r="W37" s="28">
        <v>20</v>
      </c>
      <c r="X37" s="28">
        <v>21</v>
      </c>
      <c r="Y37" s="28">
        <v>22</v>
      </c>
      <c r="Z37" s="28">
        <v>23</v>
      </c>
      <c r="AA37" s="28">
        <v>24</v>
      </c>
      <c r="AB37" s="28">
        <v>25</v>
      </c>
      <c r="AC37" s="28">
        <v>26</v>
      </c>
      <c r="AD37" s="28">
        <v>27</v>
      </c>
      <c r="AE37" s="28">
        <v>28</v>
      </c>
      <c r="AF37" s="28">
        <v>29</v>
      </c>
      <c r="AG37" s="29">
        <v>30</v>
      </c>
    </row>
    <row r="38" spans="1:34" ht="22.5" customHeight="1" x14ac:dyDescent="0.2">
      <c r="A38" s="30"/>
      <c r="B38" s="54" t="s">
        <v>81</v>
      </c>
      <c r="C38" s="62" t="s">
        <v>82</v>
      </c>
      <c r="D38" s="63">
        <f>F38+Q38-E38</f>
        <v>798183471.40999997</v>
      </c>
      <c r="E38" s="64"/>
      <c r="F38" s="63">
        <f>H38+I38+J38+K38+L38+M38+N38+O38+P38-G38</f>
        <v>798183471.40999997</v>
      </c>
      <c r="G38" s="64"/>
      <c r="H38" s="65"/>
      <c r="I38" s="65"/>
      <c r="J38" s="65"/>
      <c r="K38" s="65"/>
      <c r="L38" s="65"/>
      <c r="M38" s="65"/>
      <c r="N38" s="65">
        <v>283987634.61000001</v>
      </c>
      <c r="O38" s="65">
        <v>468165607.37</v>
      </c>
      <c r="P38" s="65">
        <v>46030229.43</v>
      </c>
      <c r="Q38" s="65"/>
      <c r="R38" s="54" t="s">
        <v>81</v>
      </c>
      <c r="S38" s="62" t="s">
        <v>82</v>
      </c>
      <c r="T38" s="63">
        <f>V38+AG38-U38</f>
        <v>921293909.22000003</v>
      </c>
      <c r="U38" s="64"/>
      <c r="V38" s="63">
        <f>X38+Y38+Z38+AA38+AB38+AC38+AD38+AE38+AF38-W38</f>
        <v>921293909.22000003</v>
      </c>
      <c r="W38" s="64"/>
      <c r="X38" s="65"/>
      <c r="Y38" s="65"/>
      <c r="Z38" s="65"/>
      <c r="AA38" s="65"/>
      <c r="AB38" s="65"/>
      <c r="AC38" s="65"/>
      <c r="AD38" s="65">
        <v>391837163.43000001</v>
      </c>
      <c r="AE38" s="65">
        <v>480421732.23000002</v>
      </c>
      <c r="AF38" s="65">
        <v>49035013.560000002</v>
      </c>
      <c r="AG38" s="66"/>
      <c r="AH38" s="8"/>
    </row>
    <row r="39" spans="1:34" ht="22.5" customHeight="1" x14ac:dyDescent="0.2">
      <c r="A39" s="30"/>
      <c r="B39" s="54" t="s">
        <v>83</v>
      </c>
      <c r="C39" s="45" t="s">
        <v>84</v>
      </c>
      <c r="D39" s="46">
        <f>F39+Q39-E39</f>
        <v>0</v>
      </c>
      <c r="E39" s="47"/>
      <c r="F39" s="46">
        <f>H39+I39+J39+K39+L39+M39+N39+O39+P39-G39</f>
        <v>0</v>
      </c>
      <c r="G39" s="47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54" t="s">
        <v>83</v>
      </c>
      <c r="S39" s="45" t="s">
        <v>84</v>
      </c>
      <c r="T39" s="46">
        <f>V39+AG39-U39</f>
        <v>0</v>
      </c>
      <c r="U39" s="47"/>
      <c r="V39" s="46">
        <f>X39+Y39+Z39+AA39+AB39+AC39+AD39+AE39+AF39-W39</f>
        <v>0</v>
      </c>
      <c r="W39" s="47"/>
      <c r="X39" s="48"/>
      <c r="Y39" s="48"/>
      <c r="Z39" s="48"/>
      <c r="AA39" s="48"/>
      <c r="AB39" s="48"/>
      <c r="AC39" s="48"/>
      <c r="AD39" s="48"/>
      <c r="AE39" s="48"/>
      <c r="AF39" s="48"/>
      <c r="AG39" s="49"/>
      <c r="AH39" s="8"/>
    </row>
    <row r="40" spans="1:34" ht="21.95" customHeight="1" x14ac:dyDescent="0.2">
      <c r="A40" s="30"/>
      <c r="B40" s="54" t="s">
        <v>85</v>
      </c>
      <c r="C40" s="45" t="s">
        <v>86</v>
      </c>
      <c r="D40" s="46">
        <f>F40+Q40-E40</f>
        <v>2477970.31</v>
      </c>
      <c r="E40" s="47"/>
      <c r="F40" s="46">
        <f>H40+I40+J40+K40+L40+M40+N40+O40+P40-G40</f>
        <v>2477970.31</v>
      </c>
      <c r="G40" s="47"/>
      <c r="H40" s="48"/>
      <c r="I40" s="48"/>
      <c r="J40" s="48"/>
      <c r="K40" s="48"/>
      <c r="L40" s="48"/>
      <c r="M40" s="48"/>
      <c r="N40" s="48">
        <v>32599</v>
      </c>
      <c r="O40" s="48">
        <v>2423262.5</v>
      </c>
      <c r="P40" s="48">
        <v>22108.81</v>
      </c>
      <c r="Q40" s="48"/>
      <c r="R40" s="54" t="s">
        <v>85</v>
      </c>
      <c r="S40" s="45" t="s">
        <v>86</v>
      </c>
      <c r="T40" s="46">
        <f>V40+AG40-U40</f>
        <v>2494914.2800000003</v>
      </c>
      <c r="U40" s="47"/>
      <c r="V40" s="46">
        <f>X40+Y40+Z40+AA40+AB40+AC40+AD40+AE40+AF40-W40</f>
        <v>2494914.2800000003</v>
      </c>
      <c r="W40" s="47"/>
      <c r="X40" s="48"/>
      <c r="Y40" s="48"/>
      <c r="Z40" s="48"/>
      <c r="AA40" s="48"/>
      <c r="AB40" s="48"/>
      <c r="AC40" s="48"/>
      <c r="AD40" s="48">
        <v>50588.31</v>
      </c>
      <c r="AE40" s="48">
        <v>2423262.5</v>
      </c>
      <c r="AF40" s="48">
        <v>21063.47</v>
      </c>
      <c r="AG40" s="49"/>
      <c r="AH40" s="8"/>
    </row>
    <row r="41" spans="1:34" ht="21.95" customHeight="1" x14ac:dyDescent="0.2">
      <c r="A41" s="30"/>
      <c r="B41" s="54" t="s">
        <v>87</v>
      </c>
      <c r="C41" s="45" t="s">
        <v>88</v>
      </c>
      <c r="D41" s="46">
        <f>F41+Q41-E41</f>
        <v>0</v>
      </c>
      <c r="E41" s="47"/>
      <c r="F41" s="46">
        <f>H41+I41+J41+K41+L41+M41+N41+O41+P41-G41</f>
        <v>0</v>
      </c>
      <c r="G41" s="47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54" t="s">
        <v>87</v>
      </c>
      <c r="S41" s="45" t="s">
        <v>88</v>
      </c>
      <c r="T41" s="46">
        <f>V41+AG41-U41</f>
        <v>0</v>
      </c>
      <c r="U41" s="47"/>
      <c r="V41" s="46">
        <f>X41+Y41+Z41+AA41+AB41+AC41+AD41+AE41+AF41-W41</f>
        <v>0</v>
      </c>
      <c r="W41" s="47"/>
      <c r="X41" s="48"/>
      <c r="Y41" s="48"/>
      <c r="Z41" s="48"/>
      <c r="AA41" s="48"/>
      <c r="AB41" s="48"/>
      <c r="AC41" s="48"/>
      <c r="AD41" s="48"/>
      <c r="AE41" s="48"/>
      <c r="AF41" s="48"/>
      <c r="AG41" s="49"/>
      <c r="AH41" s="8"/>
    </row>
    <row r="42" spans="1:34" ht="45" customHeight="1" x14ac:dyDescent="0.2">
      <c r="A42" s="30"/>
      <c r="B42" s="67" t="s">
        <v>89</v>
      </c>
      <c r="C42" s="68" t="s">
        <v>90</v>
      </c>
      <c r="D42" s="69">
        <f>D19+D23+D24+D25+D27+D29+D30+D32+D38+D39+D40+D41</f>
        <v>859543899.96999991</v>
      </c>
      <c r="E42" s="70"/>
      <c r="F42" s="69">
        <f>F19+F23+F24+F25+F27+F29+F30+F32+F38+F39+F40+F41</f>
        <v>859543899.96999991</v>
      </c>
      <c r="G42" s="70"/>
      <c r="H42" s="69">
        <f t="shared" ref="H42:Q42" si="8">H19+H23+H24+H25+H27+H29+H30+H32+H38+H39+H40+H41</f>
        <v>0</v>
      </c>
      <c r="I42" s="69">
        <f t="shared" si="8"/>
        <v>0</v>
      </c>
      <c r="J42" s="69">
        <f t="shared" si="8"/>
        <v>0</v>
      </c>
      <c r="K42" s="69">
        <f t="shared" si="8"/>
        <v>0</v>
      </c>
      <c r="L42" s="69">
        <f t="shared" si="8"/>
        <v>0</v>
      </c>
      <c r="M42" s="69">
        <f t="shared" si="8"/>
        <v>0</v>
      </c>
      <c r="N42" s="69">
        <f t="shared" si="8"/>
        <v>291571730.50999999</v>
      </c>
      <c r="O42" s="69">
        <f t="shared" si="8"/>
        <v>517632926.72000003</v>
      </c>
      <c r="P42" s="69">
        <f t="shared" si="8"/>
        <v>50339242.740000002</v>
      </c>
      <c r="Q42" s="69">
        <f t="shared" si="8"/>
        <v>0</v>
      </c>
      <c r="R42" s="67" t="s">
        <v>89</v>
      </c>
      <c r="S42" s="68" t="s">
        <v>90</v>
      </c>
      <c r="T42" s="69">
        <f>T19+T23+T24+T25+T27+T29+T30+T32+T38+T39+T40+T41</f>
        <v>987529463.51999998</v>
      </c>
      <c r="U42" s="70"/>
      <c r="V42" s="69">
        <f>V19+V23+V24+V25+V27+V29+V30+V32+V38+V39+V40+V41</f>
        <v>987529463.51999998</v>
      </c>
      <c r="W42" s="70"/>
      <c r="X42" s="69">
        <f t="shared" ref="X42:AG42" si="9">X19+X23+X24+X25+X27+X29+X30+X32+X38+X39+X40+X41</f>
        <v>0</v>
      </c>
      <c r="Y42" s="69">
        <f t="shared" si="9"/>
        <v>0</v>
      </c>
      <c r="Z42" s="69">
        <f t="shared" si="9"/>
        <v>0</v>
      </c>
      <c r="AA42" s="69">
        <f t="shared" si="9"/>
        <v>0</v>
      </c>
      <c r="AB42" s="69">
        <f t="shared" si="9"/>
        <v>0</v>
      </c>
      <c r="AC42" s="69">
        <f t="shared" si="9"/>
        <v>0</v>
      </c>
      <c r="AD42" s="69">
        <f t="shared" si="9"/>
        <v>399888339.79000002</v>
      </c>
      <c r="AE42" s="69">
        <f t="shared" si="9"/>
        <v>535322481.13</v>
      </c>
      <c r="AF42" s="69">
        <f t="shared" si="9"/>
        <v>52318642.600000001</v>
      </c>
      <c r="AG42" s="71">
        <f t="shared" si="9"/>
        <v>0</v>
      </c>
      <c r="AH42" s="8"/>
    </row>
    <row r="43" spans="1:34" ht="15" customHeight="1" x14ac:dyDescent="0.2">
      <c r="A43" s="30"/>
      <c r="B43" s="31" t="s">
        <v>91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4"/>
      <c r="R43" s="35" t="s">
        <v>91</v>
      </c>
      <c r="S43" s="72"/>
      <c r="T43" s="75"/>
      <c r="U43" s="76"/>
      <c r="V43" s="75"/>
      <c r="W43" s="76"/>
      <c r="X43" s="75"/>
      <c r="Y43" s="75"/>
      <c r="Z43" s="75"/>
      <c r="AA43" s="75"/>
      <c r="AB43" s="75"/>
      <c r="AC43" s="75"/>
      <c r="AD43" s="75"/>
      <c r="AE43" s="75"/>
      <c r="AF43" s="75"/>
      <c r="AG43" s="31"/>
      <c r="AH43" s="8"/>
    </row>
    <row r="44" spans="1:34" ht="19.5" customHeight="1" x14ac:dyDescent="0.2">
      <c r="A44" s="30"/>
      <c r="B44" s="38" t="s">
        <v>92</v>
      </c>
      <c r="C44" s="39" t="s">
        <v>93</v>
      </c>
      <c r="D44" s="40">
        <f>D45+D46+D50</f>
        <v>0</v>
      </c>
      <c r="E44" s="41"/>
      <c r="F44" s="40">
        <f>F45+F46+F50</f>
        <v>0</v>
      </c>
      <c r="G44" s="41"/>
      <c r="H44" s="40">
        <f t="shared" ref="H44:Q44" si="10">H45+H46+H50</f>
        <v>0</v>
      </c>
      <c r="I44" s="40">
        <f t="shared" si="10"/>
        <v>0</v>
      </c>
      <c r="J44" s="40">
        <f t="shared" si="10"/>
        <v>0</v>
      </c>
      <c r="K44" s="40">
        <f t="shared" si="10"/>
        <v>0</v>
      </c>
      <c r="L44" s="40">
        <f t="shared" si="10"/>
        <v>0</v>
      </c>
      <c r="M44" s="40">
        <f t="shared" si="10"/>
        <v>0</v>
      </c>
      <c r="N44" s="40">
        <f t="shared" si="10"/>
        <v>0</v>
      </c>
      <c r="O44" s="40">
        <f t="shared" si="10"/>
        <v>0</v>
      </c>
      <c r="P44" s="40">
        <f t="shared" si="10"/>
        <v>0</v>
      </c>
      <c r="Q44" s="77">
        <f t="shared" si="10"/>
        <v>0</v>
      </c>
      <c r="R44" s="78" t="s">
        <v>92</v>
      </c>
      <c r="S44" s="39" t="s">
        <v>93</v>
      </c>
      <c r="T44" s="40">
        <f>T45+T46+T50</f>
        <v>0</v>
      </c>
      <c r="U44" s="41"/>
      <c r="V44" s="40">
        <f>V45+V46+V50</f>
        <v>0</v>
      </c>
      <c r="W44" s="41"/>
      <c r="X44" s="40">
        <f t="shared" ref="X44:AG44" si="11">X45+X46+X50</f>
        <v>0</v>
      </c>
      <c r="Y44" s="40">
        <f t="shared" si="11"/>
        <v>0</v>
      </c>
      <c r="Z44" s="40">
        <f t="shared" si="11"/>
        <v>0</v>
      </c>
      <c r="AA44" s="40">
        <f t="shared" si="11"/>
        <v>0</v>
      </c>
      <c r="AB44" s="40">
        <f t="shared" si="11"/>
        <v>0</v>
      </c>
      <c r="AC44" s="40">
        <f t="shared" si="11"/>
        <v>0</v>
      </c>
      <c r="AD44" s="40">
        <f t="shared" si="11"/>
        <v>0</v>
      </c>
      <c r="AE44" s="40">
        <f t="shared" si="11"/>
        <v>0</v>
      </c>
      <c r="AF44" s="40">
        <f t="shared" si="11"/>
        <v>0</v>
      </c>
      <c r="AG44" s="77">
        <f t="shared" si="11"/>
        <v>0</v>
      </c>
      <c r="AH44" s="8"/>
    </row>
    <row r="45" spans="1:34" ht="33.75" customHeight="1" x14ac:dyDescent="0.2">
      <c r="A45" s="30"/>
      <c r="B45" s="53" t="s">
        <v>94</v>
      </c>
      <c r="C45" s="45" t="s">
        <v>95</v>
      </c>
      <c r="D45" s="46">
        <f t="shared" ref="D45:D61" si="12">F45+Q45-E45</f>
        <v>0</v>
      </c>
      <c r="E45" s="47"/>
      <c r="F45" s="46">
        <f t="shared" ref="F45:F61" si="13">H45+I45+J45+K45+L45+M45+N45+O45+P45-G45</f>
        <v>0</v>
      </c>
      <c r="G45" s="47"/>
      <c r="H45" s="79"/>
      <c r="I45" s="79"/>
      <c r="J45" s="79"/>
      <c r="K45" s="79"/>
      <c r="L45" s="79"/>
      <c r="M45" s="79"/>
      <c r="N45" s="79"/>
      <c r="O45" s="79"/>
      <c r="P45" s="79"/>
      <c r="Q45" s="80"/>
      <c r="R45" s="81" t="s">
        <v>94</v>
      </c>
      <c r="S45" s="45" t="s">
        <v>95</v>
      </c>
      <c r="T45" s="46">
        <f t="shared" ref="T45:T61" si="14">V45+AG45-U45</f>
        <v>0</v>
      </c>
      <c r="U45" s="47"/>
      <c r="V45" s="46">
        <f t="shared" ref="V45:V61" si="15">X45+Y45+Z45+AA45+AB45+AC45+AD45+AE45+AF45-W45</f>
        <v>0</v>
      </c>
      <c r="W45" s="47"/>
      <c r="X45" s="79"/>
      <c r="Y45" s="79"/>
      <c r="Z45" s="79"/>
      <c r="AA45" s="79"/>
      <c r="AB45" s="79"/>
      <c r="AC45" s="79"/>
      <c r="AD45" s="79"/>
      <c r="AE45" s="79"/>
      <c r="AF45" s="79"/>
      <c r="AG45" s="80"/>
      <c r="AH45" s="8"/>
    </row>
    <row r="46" spans="1:34" ht="20.100000000000001" customHeight="1" x14ac:dyDescent="0.2">
      <c r="A46" s="30"/>
      <c r="B46" s="50" t="s">
        <v>96</v>
      </c>
      <c r="C46" s="45" t="s">
        <v>97</v>
      </c>
      <c r="D46" s="46">
        <f t="shared" si="12"/>
        <v>0</v>
      </c>
      <c r="E46" s="47"/>
      <c r="F46" s="46">
        <f t="shared" si="13"/>
        <v>0</v>
      </c>
      <c r="G46" s="47"/>
      <c r="H46" s="48"/>
      <c r="I46" s="48"/>
      <c r="J46" s="48"/>
      <c r="K46" s="48"/>
      <c r="L46" s="48"/>
      <c r="M46" s="48"/>
      <c r="N46" s="48"/>
      <c r="O46" s="48"/>
      <c r="P46" s="48"/>
      <c r="Q46" s="49"/>
      <c r="R46" s="82" t="s">
        <v>96</v>
      </c>
      <c r="S46" s="45" t="s">
        <v>97</v>
      </c>
      <c r="T46" s="46">
        <f t="shared" si="14"/>
        <v>0</v>
      </c>
      <c r="U46" s="47"/>
      <c r="V46" s="46">
        <f t="shared" si="15"/>
        <v>0</v>
      </c>
      <c r="W46" s="47"/>
      <c r="X46" s="48"/>
      <c r="Y46" s="48"/>
      <c r="Z46" s="48"/>
      <c r="AA46" s="48"/>
      <c r="AB46" s="48"/>
      <c r="AC46" s="48"/>
      <c r="AD46" s="48"/>
      <c r="AE46" s="48"/>
      <c r="AF46" s="48"/>
      <c r="AG46" s="49"/>
      <c r="AH46" s="8"/>
    </row>
    <row r="47" spans="1:34" ht="33.75" customHeight="1" x14ac:dyDescent="0.2">
      <c r="A47" s="30"/>
      <c r="B47" s="83" t="s">
        <v>98</v>
      </c>
      <c r="C47" s="45" t="s">
        <v>99</v>
      </c>
      <c r="D47" s="46">
        <f t="shared" si="12"/>
        <v>0</v>
      </c>
      <c r="E47" s="47"/>
      <c r="F47" s="46">
        <f t="shared" si="13"/>
        <v>0</v>
      </c>
      <c r="G47" s="47"/>
      <c r="H47" s="48"/>
      <c r="I47" s="48"/>
      <c r="J47" s="48"/>
      <c r="K47" s="48"/>
      <c r="L47" s="48"/>
      <c r="M47" s="48"/>
      <c r="N47" s="48"/>
      <c r="O47" s="48"/>
      <c r="P47" s="48"/>
      <c r="Q47" s="49"/>
      <c r="R47" s="84" t="s">
        <v>98</v>
      </c>
      <c r="S47" s="45" t="s">
        <v>99</v>
      </c>
      <c r="T47" s="46">
        <f t="shared" si="14"/>
        <v>0</v>
      </c>
      <c r="U47" s="47"/>
      <c r="V47" s="46">
        <f t="shared" si="15"/>
        <v>0</v>
      </c>
      <c r="W47" s="47"/>
      <c r="X47" s="48"/>
      <c r="Y47" s="48"/>
      <c r="Z47" s="48"/>
      <c r="AA47" s="48"/>
      <c r="AB47" s="48"/>
      <c r="AC47" s="48"/>
      <c r="AD47" s="48"/>
      <c r="AE47" s="48"/>
      <c r="AF47" s="48"/>
      <c r="AG47" s="49"/>
      <c r="AH47" s="8"/>
    </row>
    <row r="48" spans="1:34" ht="22.5" customHeight="1" x14ac:dyDescent="0.2">
      <c r="A48" s="30"/>
      <c r="B48" s="85" t="s">
        <v>70</v>
      </c>
      <c r="C48" s="45" t="s">
        <v>100</v>
      </c>
      <c r="D48" s="46">
        <f t="shared" si="12"/>
        <v>0</v>
      </c>
      <c r="E48" s="47"/>
      <c r="F48" s="46">
        <f t="shared" si="13"/>
        <v>0</v>
      </c>
      <c r="G48" s="47"/>
      <c r="H48" s="48"/>
      <c r="I48" s="48"/>
      <c r="J48" s="48"/>
      <c r="K48" s="48"/>
      <c r="L48" s="48"/>
      <c r="M48" s="48"/>
      <c r="N48" s="48"/>
      <c r="O48" s="48"/>
      <c r="P48" s="48"/>
      <c r="Q48" s="49"/>
      <c r="R48" s="86" t="s">
        <v>70</v>
      </c>
      <c r="S48" s="45" t="s">
        <v>100</v>
      </c>
      <c r="T48" s="46">
        <f t="shared" si="14"/>
        <v>0</v>
      </c>
      <c r="U48" s="47"/>
      <c r="V48" s="46">
        <f t="shared" si="15"/>
        <v>0</v>
      </c>
      <c r="W48" s="47"/>
      <c r="X48" s="48"/>
      <c r="Y48" s="48"/>
      <c r="Z48" s="48"/>
      <c r="AA48" s="48"/>
      <c r="AB48" s="48"/>
      <c r="AC48" s="48"/>
      <c r="AD48" s="48"/>
      <c r="AE48" s="48"/>
      <c r="AF48" s="48"/>
      <c r="AG48" s="49"/>
      <c r="AH48" s="8"/>
    </row>
    <row r="49" spans="1:34" ht="22.5" customHeight="1" x14ac:dyDescent="0.2">
      <c r="A49" s="30"/>
      <c r="B49" s="83" t="s">
        <v>101</v>
      </c>
      <c r="C49" s="45" t="s">
        <v>102</v>
      </c>
      <c r="D49" s="46">
        <f t="shared" si="12"/>
        <v>0</v>
      </c>
      <c r="E49" s="47"/>
      <c r="F49" s="46">
        <f t="shared" si="13"/>
        <v>0</v>
      </c>
      <c r="G49" s="47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83" t="s">
        <v>101</v>
      </c>
      <c r="S49" s="45" t="s">
        <v>102</v>
      </c>
      <c r="T49" s="46">
        <f t="shared" si="14"/>
        <v>0</v>
      </c>
      <c r="U49" s="47"/>
      <c r="V49" s="46">
        <f t="shared" si="15"/>
        <v>0</v>
      </c>
      <c r="W49" s="47"/>
      <c r="X49" s="48"/>
      <c r="Y49" s="48"/>
      <c r="Z49" s="48"/>
      <c r="AA49" s="48"/>
      <c r="AB49" s="48"/>
      <c r="AC49" s="48"/>
      <c r="AD49" s="48"/>
      <c r="AE49" s="48"/>
      <c r="AF49" s="48"/>
      <c r="AG49" s="49"/>
      <c r="AH49" s="8"/>
    </row>
    <row r="50" spans="1:34" ht="22.5" customHeight="1" x14ac:dyDescent="0.2">
      <c r="A50" s="30"/>
      <c r="B50" s="50" t="s">
        <v>103</v>
      </c>
      <c r="C50" s="45" t="s">
        <v>104</v>
      </c>
      <c r="D50" s="46">
        <f t="shared" si="12"/>
        <v>0</v>
      </c>
      <c r="E50" s="47"/>
      <c r="F50" s="46">
        <f t="shared" si="13"/>
        <v>0</v>
      </c>
      <c r="G50" s="47"/>
      <c r="H50" s="48"/>
      <c r="I50" s="48"/>
      <c r="J50" s="48"/>
      <c r="K50" s="48"/>
      <c r="L50" s="48"/>
      <c r="M50" s="48"/>
      <c r="N50" s="48"/>
      <c r="O50" s="48"/>
      <c r="P50" s="48"/>
      <c r="Q50" s="49"/>
      <c r="R50" s="82" t="s">
        <v>103</v>
      </c>
      <c r="S50" s="45" t="s">
        <v>104</v>
      </c>
      <c r="T50" s="46">
        <f t="shared" si="14"/>
        <v>0</v>
      </c>
      <c r="U50" s="47"/>
      <c r="V50" s="46">
        <f t="shared" si="15"/>
        <v>0</v>
      </c>
      <c r="W50" s="47"/>
      <c r="X50" s="48"/>
      <c r="Y50" s="48"/>
      <c r="Z50" s="48"/>
      <c r="AA50" s="48"/>
      <c r="AB50" s="48"/>
      <c r="AC50" s="48"/>
      <c r="AD50" s="48"/>
      <c r="AE50" s="48"/>
      <c r="AF50" s="48"/>
      <c r="AG50" s="49"/>
      <c r="AH50" s="8"/>
    </row>
    <row r="51" spans="1:34" ht="22.5" customHeight="1" x14ac:dyDescent="0.2">
      <c r="A51" s="30"/>
      <c r="B51" s="54" t="s">
        <v>105</v>
      </c>
      <c r="C51" s="45" t="s">
        <v>106</v>
      </c>
      <c r="D51" s="46">
        <f t="shared" si="12"/>
        <v>75535059.059999987</v>
      </c>
      <c r="E51" s="47"/>
      <c r="F51" s="46">
        <f t="shared" si="13"/>
        <v>75535059.059999987</v>
      </c>
      <c r="G51" s="47"/>
      <c r="H51" s="48"/>
      <c r="I51" s="48"/>
      <c r="J51" s="48"/>
      <c r="K51" s="48"/>
      <c r="L51" s="48"/>
      <c r="M51" s="48"/>
      <c r="N51" s="48">
        <v>27574167.129999999</v>
      </c>
      <c r="O51" s="48">
        <v>42470962.719999999</v>
      </c>
      <c r="P51" s="48">
        <v>5489929.21</v>
      </c>
      <c r="Q51" s="49"/>
      <c r="R51" s="87" t="s">
        <v>105</v>
      </c>
      <c r="S51" s="45" t="s">
        <v>106</v>
      </c>
      <c r="T51" s="46">
        <f t="shared" si="14"/>
        <v>84155340.539999992</v>
      </c>
      <c r="U51" s="47"/>
      <c r="V51" s="46">
        <f t="shared" si="15"/>
        <v>84155340.539999992</v>
      </c>
      <c r="W51" s="47"/>
      <c r="X51" s="48"/>
      <c r="Y51" s="48"/>
      <c r="Z51" s="48"/>
      <c r="AA51" s="48"/>
      <c r="AB51" s="48"/>
      <c r="AC51" s="48"/>
      <c r="AD51" s="48">
        <v>45749019.189999998</v>
      </c>
      <c r="AE51" s="48">
        <v>28556547.91</v>
      </c>
      <c r="AF51" s="48">
        <v>9849773.4399999995</v>
      </c>
      <c r="AG51" s="49"/>
      <c r="AH51" s="8"/>
    </row>
    <row r="52" spans="1:34" ht="33.75" customHeight="1" x14ac:dyDescent="0.2">
      <c r="A52" s="30"/>
      <c r="B52" s="50" t="s">
        <v>107</v>
      </c>
      <c r="C52" s="45" t="s">
        <v>108</v>
      </c>
      <c r="D52" s="46">
        <f t="shared" si="12"/>
        <v>0</v>
      </c>
      <c r="E52" s="47"/>
      <c r="F52" s="46">
        <f t="shared" si="13"/>
        <v>0</v>
      </c>
      <c r="G52" s="47"/>
      <c r="H52" s="48"/>
      <c r="I52" s="48"/>
      <c r="J52" s="48"/>
      <c r="K52" s="48"/>
      <c r="L52" s="48"/>
      <c r="M52" s="48"/>
      <c r="N52" s="48"/>
      <c r="O52" s="48"/>
      <c r="P52" s="48"/>
      <c r="Q52" s="49"/>
      <c r="R52" s="82" t="s">
        <v>107</v>
      </c>
      <c r="S52" s="45" t="s">
        <v>108</v>
      </c>
      <c r="T52" s="46">
        <f t="shared" si="14"/>
        <v>0</v>
      </c>
      <c r="U52" s="47"/>
      <c r="V52" s="46">
        <f t="shared" si="15"/>
        <v>0</v>
      </c>
      <c r="W52" s="47"/>
      <c r="X52" s="48"/>
      <c r="Y52" s="48"/>
      <c r="Z52" s="48"/>
      <c r="AA52" s="48"/>
      <c r="AB52" s="48"/>
      <c r="AC52" s="48"/>
      <c r="AD52" s="48"/>
      <c r="AE52" s="48">
        <v>0</v>
      </c>
      <c r="AF52" s="48"/>
      <c r="AG52" s="49"/>
      <c r="AH52" s="8"/>
    </row>
    <row r="53" spans="1:34" ht="22.5" customHeight="1" x14ac:dyDescent="0.2">
      <c r="A53" s="30"/>
      <c r="B53" s="54" t="s">
        <v>109</v>
      </c>
      <c r="C53" s="45" t="s">
        <v>110</v>
      </c>
      <c r="D53" s="46">
        <f t="shared" si="12"/>
        <v>0</v>
      </c>
      <c r="E53" s="47"/>
      <c r="F53" s="46">
        <f t="shared" si="13"/>
        <v>0</v>
      </c>
      <c r="G53" s="47"/>
      <c r="H53" s="48"/>
      <c r="I53" s="48"/>
      <c r="J53" s="48"/>
      <c r="K53" s="48"/>
      <c r="L53" s="48"/>
      <c r="M53" s="48"/>
      <c r="N53" s="48">
        <v>0</v>
      </c>
      <c r="O53" s="48">
        <v>0</v>
      </c>
      <c r="P53" s="48">
        <v>0</v>
      </c>
      <c r="Q53" s="49"/>
      <c r="R53" s="87" t="s">
        <v>109</v>
      </c>
      <c r="S53" s="45" t="s">
        <v>110</v>
      </c>
      <c r="T53" s="46">
        <f t="shared" si="14"/>
        <v>0</v>
      </c>
      <c r="U53" s="47"/>
      <c r="V53" s="46">
        <f t="shared" si="15"/>
        <v>0</v>
      </c>
      <c r="W53" s="47"/>
      <c r="X53" s="48"/>
      <c r="Y53" s="48"/>
      <c r="Z53" s="48"/>
      <c r="AA53" s="48"/>
      <c r="AB53" s="48"/>
      <c r="AC53" s="48"/>
      <c r="AD53" s="48">
        <v>0</v>
      </c>
      <c r="AE53" s="48">
        <v>0</v>
      </c>
      <c r="AF53" s="48">
        <v>0</v>
      </c>
      <c r="AG53" s="49"/>
      <c r="AH53" s="8"/>
    </row>
    <row r="54" spans="1:34" ht="33.75" customHeight="1" x14ac:dyDescent="0.2">
      <c r="A54" s="30"/>
      <c r="B54" s="50" t="s">
        <v>111</v>
      </c>
      <c r="C54" s="45" t="s">
        <v>112</v>
      </c>
      <c r="D54" s="46">
        <f t="shared" si="12"/>
        <v>0</v>
      </c>
      <c r="E54" s="47"/>
      <c r="F54" s="46">
        <f t="shared" si="13"/>
        <v>0</v>
      </c>
      <c r="G54" s="47"/>
      <c r="H54" s="48"/>
      <c r="I54" s="48"/>
      <c r="J54" s="48"/>
      <c r="K54" s="48"/>
      <c r="L54" s="48"/>
      <c r="M54" s="48"/>
      <c r="N54" s="48"/>
      <c r="O54" s="48"/>
      <c r="P54" s="48"/>
      <c r="Q54" s="49"/>
      <c r="R54" s="82" t="s">
        <v>111</v>
      </c>
      <c r="S54" s="45" t="s">
        <v>112</v>
      </c>
      <c r="T54" s="46">
        <f t="shared" si="14"/>
        <v>0</v>
      </c>
      <c r="U54" s="47"/>
      <c r="V54" s="46">
        <f t="shared" si="15"/>
        <v>0</v>
      </c>
      <c r="W54" s="47"/>
      <c r="X54" s="48"/>
      <c r="Y54" s="48"/>
      <c r="Z54" s="48"/>
      <c r="AA54" s="48"/>
      <c r="AB54" s="48"/>
      <c r="AC54" s="48"/>
      <c r="AD54" s="48"/>
      <c r="AE54" s="48"/>
      <c r="AF54" s="48"/>
      <c r="AG54" s="49"/>
      <c r="AH54" s="8"/>
    </row>
    <row r="55" spans="1:34" ht="19.5" customHeight="1" x14ac:dyDescent="0.2">
      <c r="A55" s="30"/>
      <c r="B55" s="54" t="s">
        <v>113</v>
      </c>
      <c r="C55" s="45" t="s">
        <v>114</v>
      </c>
      <c r="D55" s="46">
        <f t="shared" si="12"/>
        <v>0</v>
      </c>
      <c r="E55" s="47"/>
      <c r="F55" s="46">
        <f t="shared" si="13"/>
        <v>0</v>
      </c>
      <c r="G55" s="47"/>
      <c r="H55" s="48"/>
      <c r="I55" s="48"/>
      <c r="J55" s="48"/>
      <c r="K55" s="48"/>
      <c r="L55" s="48"/>
      <c r="M55" s="48"/>
      <c r="N55" s="48">
        <v>0</v>
      </c>
      <c r="O55" s="48">
        <v>0</v>
      </c>
      <c r="P55" s="48">
        <v>0</v>
      </c>
      <c r="Q55" s="49"/>
      <c r="R55" s="87" t="s">
        <v>113</v>
      </c>
      <c r="S55" s="45" t="s">
        <v>114</v>
      </c>
      <c r="T55" s="46">
        <f t="shared" si="14"/>
        <v>0</v>
      </c>
      <c r="U55" s="47"/>
      <c r="V55" s="46">
        <f t="shared" si="15"/>
        <v>0</v>
      </c>
      <c r="W55" s="47"/>
      <c r="X55" s="48"/>
      <c r="Y55" s="48"/>
      <c r="Z55" s="48"/>
      <c r="AA55" s="48"/>
      <c r="AB55" s="48"/>
      <c r="AC55" s="48"/>
      <c r="AD55" s="48">
        <v>0</v>
      </c>
      <c r="AE55" s="48">
        <v>0</v>
      </c>
      <c r="AF55" s="48">
        <v>0</v>
      </c>
      <c r="AG55" s="49"/>
      <c r="AH55" s="8"/>
    </row>
    <row r="56" spans="1:34" ht="22.5" customHeight="1" x14ac:dyDescent="0.2">
      <c r="A56" s="30"/>
      <c r="B56" s="50" t="s">
        <v>70</v>
      </c>
      <c r="C56" s="45" t="s">
        <v>115</v>
      </c>
      <c r="D56" s="46">
        <f t="shared" si="12"/>
        <v>0</v>
      </c>
      <c r="E56" s="47"/>
      <c r="F56" s="46">
        <f t="shared" si="13"/>
        <v>0</v>
      </c>
      <c r="G56" s="47"/>
      <c r="H56" s="48"/>
      <c r="I56" s="48"/>
      <c r="J56" s="48"/>
      <c r="K56" s="48"/>
      <c r="L56" s="48"/>
      <c r="M56" s="48"/>
      <c r="N56" s="48"/>
      <c r="O56" s="48"/>
      <c r="P56" s="48"/>
      <c r="Q56" s="49"/>
      <c r="R56" s="82" t="s">
        <v>70</v>
      </c>
      <c r="S56" s="45" t="s">
        <v>115</v>
      </c>
      <c r="T56" s="46">
        <f t="shared" si="14"/>
        <v>0</v>
      </c>
      <c r="U56" s="47"/>
      <c r="V56" s="46">
        <f t="shared" si="15"/>
        <v>0</v>
      </c>
      <c r="W56" s="47"/>
      <c r="X56" s="48"/>
      <c r="Y56" s="48"/>
      <c r="Z56" s="48"/>
      <c r="AA56" s="48"/>
      <c r="AB56" s="48"/>
      <c r="AC56" s="48"/>
      <c r="AD56" s="48"/>
      <c r="AE56" s="48"/>
      <c r="AF56" s="48"/>
      <c r="AG56" s="49"/>
      <c r="AH56" s="8"/>
    </row>
    <row r="57" spans="1:34" ht="20.100000000000001" customHeight="1" x14ac:dyDescent="0.2">
      <c r="A57" s="30"/>
      <c r="B57" s="54" t="s">
        <v>116</v>
      </c>
      <c r="C57" s="45" t="s">
        <v>117</v>
      </c>
      <c r="D57" s="46">
        <f t="shared" si="12"/>
        <v>952948180.40999997</v>
      </c>
      <c r="E57" s="47"/>
      <c r="F57" s="46">
        <f t="shared" si="13"/>
        <v>952948180.40999997</v>
      </c>
      <c r="G57" s="47"/>
      <c r="H57" s="48"/>
      <c r="I57" s="48"/>
      <c r="J57" s="48"/>
      <c r="K57" s="48"/>
      <c r="L57" s="48"/>
      <c r="M57" s="48"/>
      <c r="N57" s="48">
        <v>934582680.40999997</v>
      </c>
      <c r="O57" s="48">
        <v>18365500</v>
      </c>
      <c r="P57" s="48"/>
      <c r="Q57" s="49"/>
      <c r="R57" s="87" t="s">
        <v>116</v>
      </c>
      <c r="S57" s="45" t="s">
        <v>117</v>
      </c>
      <c r="T57" s="46">
        <f t="shared" si="14"/>
        <v>928504897.88</v>
      </c>
      <c r="U57" s="47"/>
      <c r="V57" s="46">
        <f t="shared" si="15"/>
        <v>928504897.88</v>
      </c>
      <c r="W57" s="47"/>
      <c r="X57" s="48"/>
      <c r="Y57" s="48"/>
      <c r="Z57" s="48"/>
      <c r="AA57" s="48"/>
      <c r="AB57" s="48"/>
      <c r="AC57" s="48"/>
      <c r="AD57" s="48">
        <v>928144397.88</v>
      </c>
      <c r="AE57" s="48">
        <v>360500</v>
      </c>
      <c r="AF57" s="48"/>
      <c r="AG57" s="49"/>
      <c r="AH57" s="8"/>
    </row>
    <row r="58" spans="1:34" ht="22.5" customHeight="1" x14ac:dyDescent="0.2">
      <c r="A58" s="30"/>
      <c r="B58" s="50" t="s">
        <v>70</v>
      </c>
      <c r="C58" s="45" t="s">
        <v>118</v>
      </c>
      <c r="D58" s="46">
        <f t="shared" si="12"/>
        <v>0</v>
      </c>
      <c r="E58" s="47"/>
      <c r="F58" s="46">
        <f t="shared" si="13"/>
        <v>0</v>
      </c>
      <c r="G58" s="47"/>
      <c r="H58" s="48"/>
      <c r="I58" s="48"/>
      <c r="J58" s="48"/>
      <c r="K58" s="48"/>
      <c r="L58" s="48"/>
      <c r="M58" s="48"/>
      <c r="N58" s="48"/>
      <c r="O58" s="48"/>
      <c r="P58" s="48"/>
      <c r="Q58" s="49"/>
      <c r="R58" s="82" t="s">
        <v>70</v>
      </c>
      <c r="S58" s="45" t="s">
        <v>118</v>
      </c>
      <c r="T58" s="46">
        <f t="shared" si="14"/>
        <v>0</v>
      </c>
      <c r="U58" s="47"/>
      <c r="V58" s="46">
        <f t="shared" si="15"/>
        <v>0</v>
      </c>
      <c r="W58" s="47"/>
      <c r="X58" s="48"/>
      <c r="Y58" s="48"/>
      <c r="Z58" s="48"/>
      <c r="AA58" s="48"/>
      <c r="AB58" s="48"/>
      <c r="AC58" s="48"/>
      <c r="AD58" s="48"/>
      <c r="AE58" s="48"/>
      <c r="AF58" s="48"/>
      <c r="AG58" s="49"/>
      <c r="AH58" s="8"/>
    </row>
    <row r="59" spans="1:34" ht="22.5" customHeight="1" x14ac:dyDescent="0.2">
      <c r="A59" s="30"/>
      <c r="B59" s="54" t="s">
        <v>119</v>
      </c>
      <c r="C59" s="45" t="s">
        <v>120</v>
      </c>
      <c r="D59" s="46">
        <f t="shared" si="12"/>
        <v>128789434.49999999</v>
      </c>
      <c r="E59" s="79"/>
      <c r="F59" s="46">
        <f t="shared" si="13"/>
        <v>128789434.49999999</v>
      </c>
      <c r="G59" s="79"/>
      <c r="H59" s="48"/>
      <c r="I59" s="48"/>
      <c r="J59" s="48"/>
      <c r="K59" s="48"/>
      <c r="L59" s="48"/>
      <c r="M59" s="48"/>
      <c r="N59" s="48">
        <v>87808531.879999995</v>
      </c>
      <c r="O59" s="48">
        <v>38706876.229999997</v>
      </c>
      <c r="P59" s="48">
        <v>2274026.39</v>
      </c>
      <c r="Q59" s="49"/>
      <c r="R59" s="87" t="s">
        <v>119</v>
      </c>
      <c r="S59" s="45" t="s">
        <v>120</v>
      </c>
      <c r="T59" s="46">
        <f t="shared" si="14"/>
        <v>134313400.41</v>
      </c>
      <c r="U59" s="79"/>
      <c r="V59" s="46">
        <f t="shared" si="15"/>
        <v>134313400.41</v>
      </c>
      <c r="W59" s="79"/>
      <c r="X59" s="48"/>
      <c r="Y59" s="48"/>
      <c r="Z59" s="48"/>
      <c r="AA59" s="48"/>
      <c r="AB59" s="48"/>
      <c r="AC59" s="48"/>
      <c r="AD59" s="48">
        <v>74057430.969999999</v>
      </c>
      <c r="AE59" s="48">
        <v>58457382.600000001</v>
      </c>
      <c r="AF59" s="48">
        <v>1798586.84</v>
      </c>
      <c r="AG59" s="49"/>
      <c r="AH59" s="8"/>
    </row>
    <row r="60" spans="1:34" ht="22.5" customHeight="1" x14ac:dyDescent="0.2">
      <c r="A60" s="30"/>
      <c r="B60" s="50" t="s">
        <v>121</v>
      </c>
      <c r="C60" s="45" t="s">
        <v>122</v>
      </c>
      <c r="D60" s="46">
        <f t="shared" si="12"/>
        <v>110361465.98999999</v>
      </c>
      <c r="E60" s="79"/>
      <c r="F60" s="46">
        <f t="shared" si="13"/>
        <v>110361465.98999999</v>
      </c>
      <c r="G60" s="79"/>
      <c r="H60" s="48"/>
      <c r="I60" s="48"/>
      <c r="J60" s="48"/>
      <c r="K60" s="48"/>
      <c r="L60" s="48"/>
      <c r="M60" s="48"/>
      <c r="N60" s="48">
        <v>79095539.829999998</v>
      </c>
      <c r="O60" s="48">
        <v>31265926.16</v>
      </c>
      <c r="P60" s="48"/>
      <c r="Q60" s="49"/>
      <c r="R60" s="82" t="s">
        <v>121</v>
      </c>
      <c r="S60" s="45" t="s">
        <v>122</v>
      </c>
      <c r="T60" s="46">
        <f t="shared" si="14"/>
        <v>100358227.73999999</v>
      </c>
      <c r="U60" s="79"/>
      <c r="V60" s="46">
        <f t="shared" si="15"/>
        <v>100358227.73999999</v>
      </c>
      <c r="W60" s="79"/>
      <c r="X60" s="48"/>
      <c r="Y60" s="48"/>
      <c r="Z60" s="48"/>
      <c r="AA60" s="48"/>
      <c r="AB60" s="48"/>
      <c r="AC60" s="48"/>
      <c r="AD60" s="48">
        <v>69957661.159999996</v>
      </c>
      <c r="AE60" s="48">
        <v>30400566.579999998</v>
      </c>
      <c r="AF60" s="48"/>
      <c r="AG60" s="49"/>
      <c r="AH60" s="8"/>
    </row>
    <row r="61" spans="1:34" ht="23.25" customHeight="1" x14ac:dyDescent="0.2">
      <c r="A61" s="30"/>
      <c r="B61" s="54" t="s">
        <v>123</v>
      </c>
      <c r="C61" s="55" t="s">
        <v>124</v>
      </c>
      <c r="D61" s="56">
        <f t="shared" si="12"/>
        <v>11366924.130000001</v>
      </c>
      <c r="E61" s="88"/>
      <c r="F61" s="46">
        <f t="shared" si="13"/>
        <v>11366924.130000001</v>
      </c>
      <c r="G61" s="88"/>
      <c r="H61" s="58"/>
      <c r="I61" s="58"/>
      <c r="J61" s="58"/>
      <c r="K61" s="58"/>
      <c r="L61" s="58"/>
      <c r="M61" s="58"/>
      <c r="N61" s="58">
        <v>1293475.4099999999</v>
      </c>
      <c r="O61" s="58">
        <v>10046603.48</v>
      </c>
      <c r="P61" s="58">
        <v>26845.24</v>
      </c>
      <c r="Q61" s="59"/>
      <c r="R61" s="87" t="s">
        <v>123</v>
      </c>
      <c r="S61" s="55" t="s">
        <v>124</v>
      </c>
      <c r="T61" s="56">
        <f t="shared" si="14"/>
        <v>161377711.85999998</v>
      </c>
      <c r="U61" s="88"/>
      <c r="V61" s="56">
        <f t="shared" si="15"/>
        <v>161377711.85999998</v>
      </c>
      <c r="W61" s="88"/>
      <c r="X61" s="58"/>
      <c r="Y61" s="58"/>
      <c r="Z61" s="58"/>
      <c r="AA61" s="58"/>
      <c r="AB61" s="58"/>
      <c r="AC61" s="58"/>
      <c r="AD61" s="58">
        <v>700491.01</v>
      </c>
      <c r="AE61" s="58">
        <v>160593695.69</v>
      </c>
      <c r="AF61" s="58">
        <v>83525.16</v>
      </c>
      <c r="AG61" s="59"/>
      <c r="AH61" s="8"/>
    </row>
    <row r="62" spans="1:34" ht="15" customHeight="1" x14ac:dyDescent="0.2">
      <c r="B62" s="89"/>
      <c r="C62" s="90"/>
      <c r="D62" s="91"/>
      <c r="E62" s="91"/>
      <c r="F62" s="92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89"/>
      <c r="S62" s="90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</row>
    <row r="63" spans="1:34" ht="15" customHeight="1" x14ac:dyDescent="0.2">
      <c r="B63" s="93"/>
      <c r="C63" s="94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24" t="s">
        <v>125</v>
      </c>
      <c r="R63" s="93"/>
      <c r="S63" s="94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24" t="s">
        <v>126</v>
      </c>
    </row>
    <row r="64" spans="1:34" ht="15" customHeight="1" x14ac:dyDescent="0.2">
      <c r="B64" s="216" t="s">
        <v>127</v>
      </c>
      <c r="C64" s="217" t="s">
        <v>28</v>
      </c>
      <c r="D64" s="220" t="s">
        <v>29</v>
      </c>
      <c r="E64" s="221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16" t="s">
        <v>127</v>
      </c>
      <c r="S64" s="217" t="s">
        <v>28</v>
      </c>
      <c r="T64" s="220" t="s">
        <v>30</v>
      </c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</row>
    <row r="65" spans="1:34" ht="135" customHeight="1" x14ac:dyDescent="0.2">
      <c r="B65" s="216"/>
      <c r="C65" s="217"/>
      <c r="D65" s="26" t="s">
        <v>31</v>
      </c>
      <c r="E65" s="26" t="s">
        <v>32</v>
      </c>
      <c r="F65" s="26" t="s">
        <v>33</v>
      </c>
      <c r="G65" s="26" t="s">
        <v>34</v>
      </c>
      <c r="H65" s="26" t="s">
        <v>35</v>
      </c>
      <c r="I65" s="26" t="s">
        <v>36</v>
      </c>
      <c r="J65" s="26" t="s">
        <v>37</v>
      </c>
      <c r="K65" s="26" t="s">
        <v>38</v>
      </c>
      <c r="L65" s="26" t="s">
        <v>39</v>
      </c>
      <c r="M65" s="26" t="s">
        <v>40</v>
      </c>
      <c r="N65" s="26" t="s">
        <v>41</v>
      </c>
      <c r="O65" s="26" t="s">
        <v>42</v>
      </c>
      <c r="P65" s="26" t="s">
        <v>43</v>
      </c>
      <c r="Q65" s="27" t="s">
        <v>44</v>
      </c>
      <c r="R65" s="216"/>
      <c r="S65" s="217"/>
      <c r="T65" s="26" t="s">
        <v>31</v>
      </c>
      <c r="U65" s="26" t="s">
        <v>32</v>
      </c>
      <c r="V65" s="26" t="s">
        <v>33</v>
      </c>
      <c r="W65" s="26" t="s">
        <v>34</v>
      </c>
      <c r="X65" s="26" t="s">
        <v>35</v>
      </c>
      <c r="Y65" s="26" t="s">
        <v>36</v>
      </c>
      <c r="Z65" s="26" t="s">
        <v>37</v>
      </c>
      <c r="AA65" s="26" t="s">
        <v>38</v>
      </c>
      <c r="AB65" s="26" t="s">
        <v>39</v>
      </c>
      <c r="AC65" s="26" t="s">
        <v>40</v>
      </c>
      <c r="AD65" s="26" t="s">
        <v>41</v>
      </c>
      <c r="AE65" s="26" t="s">
        <v>42</v>
      </c>
      <c r="AF65" s="26" t="s">
        <v>43</v>
      </c>
      <c r="AG65" s="27" t="s">
        <v>44</v>
      </c>
    </row>
    <row r="66" spans="1:34" ht="13.5" customHeight="1" x14ac:dyDescent="0.2">
      <c r="B66" s="25">
        <v>1</v>
      </c>
      <c r="C66" s="28">
        <v>2</v>
      </c>
      <c r="D66" s="28">
        <v>3</v>
      </c>
      <c r="E66" s="28">
        <v>4</v>
      </c>
      <c r="F66" s="28">
        <v>5</v>
      </c>
      <c r="G66" s="28">
        <v>6</v>
      </c>
      <c r="H66" s="28">
        <v>7</v>
      </c>
      <c r="I66" s="28">
        <v>8</v>
      </c>
      <c r="J66" s="28">
        <v>9</v>
      </c>
      <c r="K66" s="28">
        <v>10</v>
      </c>
      <c r="L66" s="28">
        <v>11</v>
      </c>
      <c r="M66" s="28">
        <v>12</v>
      </c>
      <c r="N66" s="28">
        <v>13</v>
      </c>
      <c r="O66" s="28">
        <v>14</v>
      </c>
      <c r="P66" s="28">
        <v>15</v>
      </c>
      <c r="Q66" s="29">
        <v>16</v>
      </c>
      <c r="R66" s="96">
        <v>1</v>
      </c>
      <c r="S66" s="28">
        <v>2</v>
      </c>
      <c r="T66" s="28">
        <v>17</v>
      </c>
      <c r="U66" s="28">
        <v>18</v>
      </c>
      <c r="V66" s="28">
        <v>19</v>
      </c>
      <c r="W66" s="28">
        <v>20</v>
      </c>
      <c r="X66" s="28">
        <v>21</v>
      </c>
      <c r="Y66" s="28">
        <v>22</v>
      </c>
      <c r="Z66" s="28">
        <v>23</v>
      </c>
      <c r="AA66" s="28">
        <v>24</v>
      </c>
      <c r="AB66" s="28">
        <v>25</v>
      </c>
      <c r="AC66" s="28">
        <v>26</v>
      </c>
      <c r="AD66" s="28">
        <v>27</v>
      </c>
      <c r="AE66" s="28">
        <v>28</v>
      </c>
      <c r="AF66" s="28">
        <v>29</v>
      </c>
      <c r="AG66" s="29">
        <v>30</v>
      </c>
    </row>
    <row r="67" spans="1:34" ht="22.5" customHeight="1" x14ac:dyDescent="0.2">
      <c r="A67" s="30"/>
      <c r="B67" s="50" t="s">
        <v>121</v>
      </c>
      <c r="C67" s="62" t="s">
        <v>128</v>
      </c>
      <c r="D67" s="63">
        <f t="shared" ref="D67:D72" si="16">F67+Q67-E67</f>
        <v>0</v>
      </c>
      <c r="E67" s="97"/>
      <c r="F67" s="63">
        <f t="shared" ref="F67:F73" si="17">H67+I67+J67+K67+L67+M67+N67+O67+P67-G67</f>
        <v>0</v>
      </c>
      <c r="G67" s="97"/>
      <c r="H67" s="65"/>
      <c r="I67" s="65"/>
      <c r="J67" s="65"/>
      <c r="K67" s="65"/>
      <c r="L67" s="65"/>
      <c r="M67" s="65"/>
      <c r="N67" s="65"/>
      <c r="O67" s="65"/>
      <c r="P67" s="65"/>
      <c r="Q67" s="66"/>
      <c r="R67" s="98" t="s">
        <v>121</v>
      </c>
      <c r="S67" s="62" t="s">
        <v>128</v>
      </c>
      <c r="T67" s="63">
        <f t="shared" ref="T67:T72" si="18">V67+AG67-U67</f>
        <v>0</v>
      </c>
      <c r="U67" s="97"/>
      <c r="V67" s="63">
        <f t="shared" ref="V67:V72" si="19">X67+Y67+Z67+AA67+AB67+AC67+AD67+AE67+AF67-W67</f>
        <v>0</v>
      </c>
      <c r="W67" s="97"/>
      <c r="X67" s="65"/>
      <c r="Y67" s="65"/>
      <c r="Z67" s="65"/>
      <c r="AA67" s="65"/>
      <c r="AB67" s="65"/>
      <c r="AC67" s="65"/>
      <c r="AD67" s="65"/>
      <c r="AE67" s="65"/>
      <c r="AF67" s="65"/>
      <c r="AG67" s="66"/>
      <c r="AH67" s="8"/>
    </row>
    <row r="68" spans="1:34" ht="19.5" customHeight="1" x14ac:dyDescent="0.2">
      <c r="A68" s="30"/>
      <c r="B68" s="54" t="s">
        <v>129</v>
      </c>
      <c r="C68" s="45" t="s">
        <v>130</v>
      </c>
      <c r="D68" s="46">
        <f t="shared" si="16"/>
        <v>323131</v>
      </c>
      <c r="E68" s="47"/>
      <c r="F68" s="46">
        <f t="shared" si="17"/>
        <v>323131</v>
      </c>
      <c r="G68" s="79"/>
      <c r="H68" s="48"/>
      <c r="I68" s="48"/>
      <c r="J68" s="48"/>
      <c r="K68" s="48"/>
      <c r="L68" s="48"/>
      <c r="M68" s="48"/>
      <c r="N68" s="48">
        <v>323131</v>
      </c>
      <c r="O68" s="48"/>
      <c r="P68" s="48"/>
      <c r="Q68" s="49"/>
      <c r="R68" s="87" t="s">
        <v>129</v>
      </c>
      <c r="S68" s="45" t="s">
        <v>130</v>
      </c>
      <c r="T68" s="46">
        <f t="shared" si="18"/>
        <v>323131</v>
      </c>
      <c r="U68" s="47"/>
      <c r="V68" s="46">
        <f t="shared" si="19"/>
        <v>323131</v>
      </c>
      <c r="W68" s="79"/>
      <c r="X68" s="48"/>
      <c r="Y68" s="48"/>
      <c r="Z68" s="48"/>
      <c r="AA68" s="48"/>
      <c r="AB68" s="48"/>
      <c r="AC68" s="48"/>
      <c r="AD68" s="48">
        <v>323131</v>
      </c>
      <c r="AE68" s="48"/>
      <c r="AF68" s="48"/>
      <c r="AG68" s="49"/>
      <c r="AH68" s="8"/>
    </row>
    <row r="69" spans="1:34" ht="22.5" customHeight="1" x14ac:dyDescent="0.2">
      <c r="A69" s="30"/>
      <c r="B69" s="53" t="s">
        <v>70</v>
      </c>
      <c r="C69" s="45" t="s">
        <v>131</v>
      </c>
      <c r="D69" s="46">
        <f t="shared" si="16"/>
        <v>0</v>
      </c>
      <c r="E69" s="47"/>
      <c r="F69" s="46">
        <f t="shared" si="17"/>
        <v>0</v>
      </c>
      <c r="G69" s="79"/>
      <c r="H69" s="48"/>
      <c r="I69" s="48"/>
      <c r="J69" s="48"/>
      <c r="K69" s="48"/>
      <c r="L69" s="48"/>
      <c r="M69" s="48"/>
      <c r="N69" s="48"/>
      <c r="O69" s="48"/>
      <c r="P69" s="48"/>
      <c r="Q69" s="49"/>
      <c r="R69" s="81" t="s">
        <v>70</v>
      </c>
      <c r="S69" s="45" t="s">
        <v>131</v>
      </c>
      <c r="T69" s="46">
        <f t="shared" si="18"/>
        <v>0</v>
      </c>
      <c r="U69" s="47"/>
      <c r="V69" s="46">
        <f t="shared" si="19"/>
        <v>0</v>
      </c>
      <c r="W69" s="79"/>
      <c r="X69" s="48"/>
      <c r="Y69" s="48"/>
      <c r="Z69" s="48"/>
      <c r="AA69" s="48"/>
      <c r="AB69" s="48"/>
      <c r="AC69" s="48"/>
      <c r="AD69" s="48"/>
      <c r="AE69" s="48"/>
      <c r="AF69" s="48"/>
      <c r="AG69" s="49"/>
      <c r="AH69" s="8"/>
    </row>
    <row r="70" spans="1:34" ht="20.100000000000001" customHeight="1" x14ac:dyDescent="0.2">
      <c r="A70" s="30"/>
      <c r="B70" s="99" t="s">
        <v>132</v>
      </c>
      <c r="C70" s="45" t="s">
        <v>133</v>
      </c>
      <c r="D70" s="46">
        <f t="shared" si="16"/>
        <v>1000</v>
      </c>
      <c r="E70" s="47"/>
      <c r="F70" s="46">
        <f t="shared" si="17"/>
        <v>1000</v>
      </c>
      <c r="G70" s="47"/>
      <c r="H70" s="48"/>
      <c r="I70" s="48"/>
      <c r="J70" s="48"/>
      <c r="K70" s="48"/>
      <c r="L70" s="48"/>
      <c r="M70" s="48"/>
      <c r="N70" s="48"/>
      <c r="O70" s="48"/>
      <c r="P70" s="48">
        <v>1000</v>
      </c>
      <c r="Q70" s="49"/>
      <c r="R70" s="100" t="s">
        <v>132</v>
      </c>
      <c r="S70" s="45" t="s">
        <v>133</v>
      </c>
      <c r="T70" s="46">
        <f t="shared" si="18"/>
        <v>0</v>
      </c>
      <c r="U70" s="47"/>
      <c r="V70" s="46">
        <f t="shared" si="19"/>
        <v>0</v>
      </c>
      <c r="W70" s="47"/>
      <c r="X70" s="48"/>
      <c r="Y70" s="48"/>
      <c r="Z70" s="48"/>
      <c r="AA70" s="48"/>
      <c r="AB70" s="48"/>
      <c r="AC70" s="48"/>
      <c r="AD70" s="48"/>
      <c r="AE70" s="48"/>
      <c r="AF70" s="48">
        <v>0</v>
      </c>
      <c r="AG70" s="49"/>
      <c r="AH70" s="8"/>
    </row>
    <row r="71" spans="1:34" ht="22.5" customHeight="1" x14ac:dyDescent="0.2">
      <c r="A71" s="30"/>
      <c r="B71" s="53" t="s">
        <v>134</v>
      </c>
      <c r="C71" s="45" t="s">
        <v>135</v>
      </c>
      <c r="D71" s="46">
        <f t="shared" si="16"/>
        <v>0</v>
      </c>
      <c r="E71" s="47"/>
      <c r="F71" s="46">
        <f t="shared" si="17"/>
        <v>0</v>
      </c>
      <c r="G71" s="47"/>
      <c r="H71" s="48"/>
      <c r="I71" s="48"/>
      <c r="J71" s="48"/>
      <c r="K71" s="48"/>
      <c r="L71" s="48"/>
      <c r="M71" s="48"/>
      <c r="N71" s="48"/>
      <c r="O71" s="48"/>
      <c r="P71" s="48"/>
      <c r="Q71" s="49"/>
      <c r="R71" s="81" t="s">
        <v>134</v>
      </c>
      <c r="S71" s="45" t="s">
        <v>135</v>
      </c>
      <c r="T71" s="46">
        <f t="shared" si="18"/>
        <v>0</v>
      </c>
      <c r="U71" s="47"/>
      <c r="V71" s="46">
        <f t="shared" si="19"/>
        <v>0</v>
      </c>
      <c r="W71" s="47"/>
      <c r="X71" s="48"/>
      <c r="Y71" s="48"/>
      <c r="Z71" s="48"/>
      <c r="AA71" s="48"/>
      <c r="AB71" s="48"/>
      <c r="AC71" s="48"/>
      <c r="AD71" s="48"/>
      <c r="AE71" s="48"/>
      <c r="AF71" s="48"/>
      <c r="AG71" s="49"/>
      <c r="AH71" s="8"/>
    </row>
    <row r="72" spans="1:34" ht="19.5" customHeight="1" x14ac:dyDescent="0.2">
      <c r="A72" s="30"/>
      <c r="B72" s="54" t="s">
        <v>136</v>
      </c>
      <c r="C72" s="45" t="s">
        <v>137</v>
      </c>
      <c r="D72" s="46">
        <f t="shared" si="16"/>
        <v>571674.66</v>
      </c>
      <c r="E72" s="47"/>
      <c r="F72" s="46">
        <f t="shared" si="17"/>
        <v>571674.66</v>
      </c>
      <c r="G72" s="47"/>
      <c r="H72" s="48"/>
      <c r="I72" s="48"/>
      <c r="J72" s="48"/>
      <c r="K72" s="48"/>
      <c r="L72" s="48"/>
      <c r="M72" s="48"/>
      <c r="N72" s="48"/>
      <c r="O72" s="48">
        <v>571674.66</v>
      </c>
      <c r="P72" s="48"/>
      <c r="Q72" s="49"/>
      <c r="R72" s="87" t="s">
        <v>136</v>
      </c>
      <c r="S72" s="45" t="s">
        <v>137</v>
      </c>
      <c r="T72" s="46">
        <f t="shared" si="18"/>
        <v>11618572.699999999</v>
      </c>
      <c r="U72" s="47"/>
      <c r="V72" s="46">
        <f t="shared" si="19"/>
        <v>11618572.699999999</v>
      </c>
      <c r="W72" s="47"/>
      <c r="X72" s="48"/>
      <c r="Y72" s="48"/>
      <c r="Z72" s="48"/>
      <c r="AA72" s="48"/>
      <c r="AB72" s="48"/>
      <c r="AC72" s="48"/>
      <c r="AD72" s="48"/>
      <c r="AE72" s="48">
        <v>11618572.699999999</v>
      </c>
      <c r="AF72" s="48"/>
      <c r="AG72" s="49"/>
      <c r="AH72" s="8"/>
    </row>
    <row r="73" spans="1:34" ht="34.5" customHeight="1" x14ac:dyDescent="0.2">
      <c r="A73" s="30"/>
      <c r="B73" s="101" t="s">
        <v>138</v>
      </c>
      <c r="C73" s="102" t="s">
        <v>139</v>
      </c>
      <c r="D73" s="46">
        <f>D44+D51+D53+D55+D57+D59+D61+D68+D70+D72</f>
        <v>1169535403.76</v>
      </c>
      <c r="E73" s="46">
        <f>E44+E51+E53+E55+E57+E59+E61+E68+E70+E72</f>
        <v>0</v>
      </c>
      <c r="F73" s="46">
        <f t="shared" si="17"/>
        <v>1169535403.7599998</v>
      </c>
      <c r="G73" s="46">
        <f t="shared" ref="G73:Q73" si="20">G44+G51+G53+G55+G57+G59+G61+G68+G70+G72</f>
        <v>0</v>
      </c>
      <c r="H73" s="46">
        <f t="shared" si="20"/>
        <v>0</v>
      </c>
      <c r="I73" s="46">
        <f t="shared" si="20"/>
        <v>0</v>
      </c>
      <c r="J73" s="46">
        <f t="shared" si="20"/>
        <v>0</v>
      </c>
      <c r="K73" s="46">
        <f t="shared" si="20"/>
        <v>0</v>
      </c>
      <c r="L73" s="46">
        <f t="shared" si="20"/>
        <v>0</v>
      </c>
      <c r="M73" s="46">
        <f t="shared" si="20"/>
        <v>0</v>
      </c>
      <c r="N73" s="46">
        <f t="shared" si="20"/>
        <v>1051581985.8299999</v>
      </c>
      <c r="O73" s="46">
        <f t="shared" si="20"/>
        <v>110161617.08999999</v>
      </c>
      <c r="P73" s="46">
        <f t="shared" si="20"/>
        <v>7791800.8399999999</v>
      </c>
      <c r="Q73" s="51">
        <f t="shared" si="20"/>
        <v>0</v>
      </c>
      <c r="R73" s="103" t="s">
        <v>138</v>
      </c>
      <c r="S73" s="102" t="s">
        <v>139</v>
      </c>
      <c r="T73" s="46">
        <f t="shared" ref="T73:AG73" si="21">T44+T51+T53+T55+T57+T59+T61+T68+T70+T72</f>
        <v>1320293054.3899999</v>
      </c>
      <c r="U73" s="46">
        <f t="shared" si="21"/>
        <v>0</v>
      </c>
      <c r="V73" s="46">
        <f t="shared" si="21"/>
        <v>1320293054.3899999</v>
      </c>
      <c r="W73" s="46">
        <f t="shared" si="21"/>
        <v>0</v>
      </c>
      <c r="X73" s="46">
        <f t="shared" si="21"/>
        <v>0</v>
      </c>
      <c r="Y73" s="46">
        <f t="shared" si="21"/>
        <v>0</v>
      </c>
      <c r="Z73" s="46">
        <f t="shared" si="21"/>
        <v>0</v>
      </c>
      <c r="AA73" s="46">
        <f t="shared" si="21"/>
        <v>0</v>
      </c>
      <c r="AB73" s="46">
        <f t="shared" si="21"/>
        <v>0</v>
      </c>
      <c r="AC73" s="46">
        <f t="shared" si="21"/>
        <v>0</v>
      </c>
      <c r="AD73" s="46">
        <f t="shared" si="21"/>
        <v>1048974470.05</v>
      </c>
      <c r="AE73" s="46">
        <f t="shared" si="21"/>
        <v>259586698.89999998</v>
      </c>
      <c r="AF73" s="46">
        <f t="shared" si="21"/>
        <v>11731885.439999999</v>
      </c>
      <c r="AG73" s="51">
        <f t="shared" si="21"/>
        <v>0</v>
      </c>
      <c r="AH73" s="8"/>
    </row>
    <row r="74" spans="1:34" ht="19.5" customHeight="1" x14ac:dyDescent="0.2">
      <c r="A74" s="30"/>
      <c r="B74" s="104" t="s">
        <v>140</v>
      </c>
      <c r="C74" s="105" t="s">
        <v>141</v>
      </c>
      <c r="D74" s="106">
        <f t="shared" ref="D74:Q74" si="22">D42+D73</f>
        <v>2029079303.73</v>
      </c>
      <c r="E74" s="106">
        <f t="shared" si="22"/>
        <v>0</v>
      </c>
      <c r="F74" s="106">
        <f t="shared" si="22"/>
        <v>2029079303.7299995</v>
      </c>
      <c r="G74" s="106">
        <f t="shared" si="22"/>
        <v>0</v>
      </c>
      <c r="H74" s="106">
        <f t="shared" si="22"/>
        <v>0</v>
      </c>
      <c r="I74" s="106">
        <f t="shared" si="22"/>
        <v>0</v>
      </c>
      <c r="J74" s="106">
        <f t="shared" si="22"/>
        <v>0</v>
      </c>
      <c r="K74" s="106">
        <f t="shared" si="22"/>
        <v>0</v>
      </c>
      <c r="L74" s="106">
        <f t="shared" si="22"/>
        <v>0</v>
      </c>
      <c r="M74" s="106">
        <f t="shared" si="22"/>
        <v>0</v>
      </c>
      <c r="N74" s="106">
        <f t="shared" si="22"/>
        <v>1343153716.3399999</v>
      </c>
      <c r="O74" s="106">
        <f t="shared" si="22"/>
        <v>627794543.81000006</v>
      </c>
      <c r="P74" s="106">
        <f t="shared" si="22"/>
        <v>58131043.579999998</v>
      </c>
      <c r="Q74" s="107">
        <f t="shared" si="22"/>
        <v>0</v>
      </c>
      <c r="R74" s="108" t="s">
        <v>140</v>
      </c>
      <c r="S74" s="105" t="s">
        <v>141</v>
      </c>
      <c r="T74" s="106">
        <f t="shared" ref="T74:AG74" si="23">T42+T73</f>
        <v>2307822517.9099998</v>
      </c>
      <c r="U74" s="106">
        <f t="shared" si="23"/>
        <v>0</v>
      </c>
      <c r="V74" s="106">
        <f t="shared" si="23"/>
        <v>2307822517.9099998</v>
      </c>
      <c r="W74" s="106">
        <f t="shared" si="23"/>
        <v>0</v>
      </c>
      <c r="X74" s="106">
        <f t="shared" si="23"/>
        <v>0</v>
      </c>
      <c r="Y74" s="106">
        <f t="shared" si="23"/>
        <v>0</v>
      </c>
      <c r="Z74" s="106">
        <f t="shared" si="23"/>
        <v>0</v>
      </c>
      <c r="AA74" s="106">
        <f t="shared" si="23"/>
        <v>0</v>
      </c>
      <c r="AB74" s="106">
        <f t="shared" si="23"/>
        <v>0</v>
      </c>
      <c r="AC74" s="106">
        <f t="shared" si="23"/>
        <v>0</v>
      </c>
      <c r="AD74" s="106">
        <f t="shared" si="23"/>
        <v>1448862809.8399999</v>
      </c>
      <c r="AE74" s="106">
        <f t="shared" si="23"/>
        <v>794909180.02999997</v>
      </c>
      <c r="AF74" s="106">
        <f t="shared" si="23"/>
        <v>64050528.039999999</v>
      </c>
      <c r="AG74" s="107">
        <f t="shared" si="23"/>
        <v>0</v>
      </c>
      <c r="AH74" s="8"/>
    </row>
    <row r="75" spans="1:34" ht="15" customHeight="1" x14ac:dyDescent="0.2">
      <c r="B75" s="89"/>
      <c r="C75" s="90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109"/>
      <c r="S75" s="90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</row>
    <row r="76" spans="1:34" ht="15" customHeight="1" x14ac:dyDescent="0.2">
      <c r="B76" s="93"/>
      <c r="C76" s="94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24" t="s">
        <v>142</v>
      </c>
      <c r="R76" s="93"/>
      <c r="S76" s="94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24" t="s">
        <v>143</v>
      </c>
    </row>
    <row r="77" spans="1:34" ht="12.75" customHeight="1" x14ac:dyDescent="0.2">
      <c r="B77" s="216" t="s">
        <v>127</v>
      </c>
      <c r="C77" s="217" t="s">
        <v>28</v>
      </c>
      <c r="D77" s="220" t="s">
        <v>29</v>
      </c>
      <c r="E77" s="221"/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16" t="s">
        <v>127</v>
      </c>
      <c r="S77" s="217" t="s">
        <v>28</v>
      </c>
      <c r="T77" s="220" t="s">
        <v>30</v>
      </c>
      <c r="U77" s="221"/>
      <c r="V77" s="221"/>
      <c r="W77" s="221"/>
      <c r="X77" s="221"/>
      <c r="Y77" s="221"/>
      <c r="Z77" s="221"/>
      <c r="AA77" s="221"/>
      <c r="AB77" s="221"/>
      <c r="AC77" s="221"/>
      <c r="AD77" s="221"/>
      <c r="AE77" s="221"/>
      <c r="AF77" s="221"/>
      <c r="AG77" s="221"/>
    </row>
    <row r="78" spans="1:34" ht="135" customHeight="1" x14ac:dyDescent="0.2">
      <c r="B78" s="216"/>
      <c r="C78" s="217"/>
      <c r="D78" s="26" t="s">
        <v>31</v>
      </c>
      <c r="E78" s="26" t="s">
        <v>32</v>
      </c>
      <c r="F78" s="26" t="s">
        <v>33</v>
      </c>
      <c r="G78" s="26" t="s">
        <v>34</v>
      </c>
      <c r="H78" s="26" t="s">
        <v>35</v>
      </c>
      <c r="I78" s="26" t="s">
        <v>36</v>
      </c>
      <c r="J78" s="26" t="s">
        <v>37</v>
      </c>
      <c r="K78" s="26" t="s">
        <v>38</v>
      </c>
      <c r="L78" s="26" t="s">
        <v>39</v>
      </c>
      <c r="M78" s="26" t="s">
        <v>40</v>
      </c>
      <c r="N78" s="26" t="s">
        <v>41</v>
      </c>
      <c r="O78" s="26" t="s">
        <v>42</v>
      </c>
      <c r="P78" s="26" t="s">
        <v>43</v>
      </c>
      <c r="Q78" s="27" t="s">
        <v>44</v>
      </c>
      <c r="R78" s="216"/>
      <c r="S78" s="217"/>
      <c r="T78" s="26" t="s">
        <v>31</v>
      </c>
      <c r="U78" s="26" t="s">
        <v>32</v>
      </c>
      <c r="V78" s="26" t="s">
        <v>33</v>
      </c>
      <c r="W78" s="26" t="s">
        <v>34</v>
      </c>
      <c r="X78" s="26" t="s">
        <v>35</v>
      </c>
      <c r="Y78" s="26" t="s">
        <v>36</v>
      </c>
      <c r="Z78" s="26" t="s">
        <v>37</v>
      </c>
      <c r="AA78" s="26" t="s">
        <v>38</v>
      </c>
      <c r="AB78" s="26" t="s">
        <v>39</v>
      </c>
      <c r="AC78" s="26" t="s">
        <v>40</v>
      </c>
      <c r="AD78" s="26" t="s">
        <v>41</v>
      </c>
      <c r="AE78" s="26" t="s">
        <v>42</v>
      </c>
      <c r="AF78" s="26" t="s">
        <v>43</v>
      </c>
      <c r="AG78" s="27" t="s">
        <v>44</v>
      </c>
    </row>
    <row r="79" spans="1:34" ht="13.5" customHeight="1" x14ac:dyDescent="0.2">
      <c r="B79" s="25">
        <v>1</v>
      </c>
      <c r="C79" s="28">
        <v>2</v>
      </c>
      <c r="D79" s="28">
        <v>3</v>
      </c>
      <c r="E79" s="28">
        <v>4</v>
      </c>
      <c r="F79" s="28">
        <v>5</v>
      </c>
      <c r="G79" s="28">
        <v>6</v>
      </c>
      <c r="H79" s="28">
        <v>7</v>
      </c>
      <c r="I79" s="28">
        <v>8</v>
      </c>
      <c r="J79" s="28">
        <v>9</v>
      </c>
      <c r="K79" s="28">
        <v>10</v>
      </c>
      <c r="L79" s="28">
        <v>11</v>
      </c>
      <c r="M79" s="28">
        <v>12</v>
      </c>
      <c r="N79" s="28">
        <v>13</v>
      </c>
      <c r="O79" s="28">
        <v>14</v>
      </c>
      <c r="P79" s="28">
        <v>15</v>
      </c>
      <c r="Q79" s="29">
        <v>16</v>
      </c>
      <c r="R79" s="96">
        <v>1</v>
      </c>
      <c r="S79" s="28">
        <v>2</v>
      </c>
      <c r="T79" s="28">
        <v>17</v>
      </c>
      <c r="U79" s="28">
        <v>18</v>
      </c>
      <c r="V79" s="28">
        <v>19</v>
      </c>
      <c r="W79" s="28">
        <v>20</v>
      </c>
      <c r="X79" s="28">
        <v>21</v>
      </c>
      <c r="Y79" s="28">
        <v>22</v>
      </c>
      <c r="Z79" s="28">
        <v>23</v>
      </c>
      <c r="AA79" s="28">
        <v>24</v>
      </c>
      <c r="AB79" s="28">
        <v>25</v>
      </c>
      <c r="AC79" s="28">
        <v>26</v>
      </c>
      <c r="AD79" s="28">
        <v>27</v>
      </c>
      <c r="AE79" s="28">
        <v>28</v>
      </c>
      <c r="AF79" s="28">
        <v>29</v>
      </c>
      <c r="AG79" s="29">
        <v>30</v>
      </c>
    </row>
    <row r="80" spans="1:34" ht="15" customHeight="1" x14ac:dyDescent="0.2">
      <c r="A80" s="30"/>
      <c r="B80" s="31" t="s">
        <v>144</v>
      </c>
      <c r="C80" s="32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1"/>
      <c r="R80" s="112" t="s">
        <v>144</v>
      </c>
      <c r="S80" s="32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1"/>
      <c r="AH80" s="8"/>
    </row>
    <row r="81" spans="1:34" ht="22.5" customHeight="1" x14ac:dyDescent="0.2">
      <c r="A81" s="30"/>
      <c r="B81" s="113" t="s">
        <v>145</v>
      </c>
      <c r="C81" s="39" t="s">
        <v>146</v>
      </c>
      <c r="D81" s="40">
        <f>F81+Q81-E81</f>
        <v>69335200</v>
      </c>
      <c r="E81" s="41"/>
      <c r="F81" s="40">
        <f>H81+I81+J81+K81+L81+M81+N81+O81+P81-G81</f>
        <v>69335200</v>
      </c>
      <c r="G81" s="114"/>
      <c r="H81" s="42"/>
      <c r="I81" s="42"/>
      <c r="J81" s="42"/>
      <c r="K81" s="42"/>
      <c r="L81" s="42"/>
      <c r="M81" s="42"/>
      <c r="N81" s="42">
        <v>69335200</v>
      </c>
      <c r="O81" s="42"/>
      <c r="P81" s="42"/>
      <c r="Q81" s="43"/>
      <c r="R81" s="115" t="s">
        <v>145</v>
      </c>
      <c r="S81" s="39" t="s">
        <v>146</v>
      </c>
      <c r="T81" s="40">
        <f>V81+AG81-U81</f>
        <v>67376000</v>
      </c>
      <c r="U81" s="41"/>
      <c r="V81" s="40">
        <f>X81+Y81+Z81+AA81+AB81+AC81+AD81+AE81+AF81-W81</f>
        <v>67376000</v>
      </c>
      <c r="W81" s="114"/>
      <c r="X81" s="42"/>
      <c r="Y81" s="42"/>
      <c r="Z81" s="42"/>
      <c r="AA81" s="42"/>
      <c r="AB81" s="42"/>
      <c r="AC81" s="42"/>
      <c r="AD81" s="42">
        <v>67376000</v>
      </c>
      <c r="AE81" s="42"/>
      <c r="AF81" s="42"/>
      <c r="AG81" s="43"/>
      <c r="AH81" s="8"/>
    </row>
    <row r="82" spans="1:34" ht="22.5" customHeight="1" x14ac:dyDescent="0.2">
      <c r="A82" s="30"/>
      <c r="B82" s="50" t="s">
        <v>70</v>
      </c>
      <c r="C82" s="45" t="s">
        <v>147</v>
      </c>
      <c r="D82" s="46">
        <f>F82+Q82-E82</f>
        <v>50676000</v>
      </c>
      <c r="E82" s="47"/>
      <c r="F82" s="46">
        <f>H82+I82+J82+K82+L82+M82+N82+O82+P82-G82</f>
        <v>50676000</v>
      </c>
      <c r="G82" s="79"/>
      <c r="H82" s="48"/>
      <c r="I82" s="48"/>
      <c r="J82" s="48"/>
      <c r="K82" s="48"/>
      <c r="L82" s="48"/>
      <c r="M82" s="48"/>
      <c r="N82" s="48">
        <v>50676000</v>
      </c>
      <c r="O82" s="48"/>
      <c r="P82" s="48"/>
      <c r="Q82" s="49"/>
      <c r="R82" s="82" t="s">
        <v>70</v>
      </c>
      <c r="S82" s="45" t="s">
        <v>147</v>
      </c>
      <c r="T82" s="46">
        <f>V82+AG82-U82</f>
        <v>55230200</v>
      </c>
      <c r="U82" s="47"/>
      <c r="V82" s="46">
        <f>X82+Y82+Z82+AA82+AB82+AC82+AD82+AE82+AF82-W82</f>
        <v>55230200</v>
      </c>
      <c r="W82" s="79"/>
      <c r="X82" s="48"/>
      <c r="Y82" s="48"/>
      <c r="Z82" s="48"/>
      <c r="AA82" s="48"/>
      <c r="AB82" s="48"/>
      <c r="AC82" s="48"/>
      <c r="AD82" s="48">
        <v>55230200</v>
      </c>
      <c r="AE82" s="48"/>
      <c r="AF82" s="48"/>
      <c r="AG82" s="49"/>
      <c r="AH82" s="8"/>
    </row>
    <row r="83" spans="1:34" ht="22.5" customHeight="1" x14ac:dyDescent="0.2">
      <c r="A83" s="30"/>
      <c r="B83" s="54" t="s">
        <v>148</v>
      </c>
      <c r="C83" s="45" t="s">
        <v>149</v>
      </c>
      <c r="D83" s="46">
        <f>F83+Q83-E83</f>
        <v>1352312.1600000001</v>
      </c>
      <c r="E83" s="79"/>
      <c r="F83" s="46">
        <f>H83+I83+J83+K83+L83+M83+N83+O83+P83-G83</f>
        <v>1352312.1600000001</v>
      </c>
      <c r="G83" s="79"/>
      <c r="H83" s="48"/>
      <c r="I83" s="48"/>
      <c r="J83" s="48"/>
      <c r="K83" s="48"/>
      <c r="L83" s="48"/>
      <c r="M83" s="48"/>
      <c r="N83" s="48">
        <v>144714.51999999999</v>
      </c>
      <c r="O83" s="48">
        <v>1070255.0900000001</v>
      </c>
      <c r="P83" s="48">
        <v>137342.54999999999</v>
      </c>
      <c r="Q83" s="49"/>
      <c r="R83" s="87" t="s">
        <v>148</v>
      </c>
      <c r="S83" s="45" t="s">
        <v>149</v>
      </c>
      <c r="T83" s="46">
        <f>V83+AG83-U83</f>
        <v>1981471.81</v>
      </c>
      <c r="U83" s="79"/>
      <c r="V83" s="46">
        <f>X83+Y83+Z83+AA83+AB83+AC83+AD83+AE83+AF83-W83</f>
        <v>1981471.81</v>
      </c>
      <c r="W83" s="79"/>
      <c r="X83" s="48"/>
      <c r="Y83" s="48"/>
      <c r="Z83" s="48"/>
      <c r="AA83" s="48"/>
      <c r="AB83" s="48"/>
      <c r="AC83" s="48"/>
      <c r="AD83" s="48">
        <v>631939.30000000005</v>
      </c>
      <c r="AE83" s="48">
        <v>634761.80000000005</v>
      </c>
      <c r="AF83" s="48">
        <v>714770.71</v>
      </c>
      <c r="AG83" s="49"/>
      <c r="AH83" s="8"/>
    </row>
    <row r="84" spans="1:34" ht="22.5" customHeight="1" x14ac:dyDescent="0.2">
      <c r="A84" s="30"/>
      <c r="B84" s="50" t="s">
        <v>150</v>
      </c>
      <c r="C84" s="45" t="s">
        <v>151</v>
      </c>
      <c r="D84" s="46">
        <f>F84+Q84-E84</f>
        <v>0</v>
      </c>
      <c r="E84" s="47"/>
      <c r="F84" s="46">
        <f>H84+I84+J84+K84+L84+M84+N84+O84+P84-G84</f>
        <v>0</v>
      </c>
      <c r="G84" s="79"/>
      <c r="H84" s="48"/>
      <c r="I84" s="48"/>
      <c r="J84" s="48"/>
      <c r="K84" s="48"/>
      <c r="L84" s="48"/>
      <c r="M84" s="48"/>
      <c r="N84" s="48"/>
      <c r="O84" s="48"/>
      <c r="P84" s="48"/>
      <c r="Q84" s="49"/>
      <c r="R84" s="82" t="s">
        <v>150</v>
      </c>
      <c r="S84" s="45" t="s">
        <v>151</v>
      </c>
      <c r="T84" s="46">
        <f>V84+AG84-U84</f>
        <v>0</v>
      </c>
      <c r="U84" s="47"/>
      <c r="V84" s="46">
        <f>X84+Y84+Z84+AA84+AB84+AC84+AD84+AE84+AF84-W84</f>
        <v>0</v>
      </c>
      <c r="W84" s="79"/>
      <c r="X84" s="48"/>
      <c r="Y84" s="48"/>
      <c r="Z84" s="48"/>
      <c r="AA84" s="48"/>
      <c r="AB84" s="48"/>
      <c r="AC84" s="48"/>
      <c r="AD84" s="48"/>
      <c r="AE84" s="48"/>
      <c r="AF84" s="48"/>
      <c r="AG84" s="49"/>
      <c r="AH84" s="8"/>
    </row>
    <row r="85" spans="1:34" ht="20.100000000000001" customHeight="1" x14ac:dyDescent="0.2">
      <c r="A85" s="30"/>
      <c r="B85" s="54" t="s">
        <v>152</v>
      </c>
      <c r="C85" s="45" t="s">
        <v>153</v>
      </c>
      <c r="D85" s="46">
        <f>F85+Q85-E85</f>
        <v>5650443.5100000007</v>
      </c>
      <c r="E85" s="79"/>
      <c r="F85" s="46">
        <f>H85+I85+J85+K85+L85+M85+N85+O85+P85-G85</f>
        <v>5650443.5100000007</v>
      </c>
      <c r="G85" s="79"/>
      <c r="H85" s="48"/>
      <c r="I85" s="48"/>
      <c r="J85" s="48"/>
      <c r="K85" s="48"/>
      <c r="L85" s="48"/>
      <c r="M85" s="48"/>
      <c r="N85" s="48">
        <v>931782.11</v>
      </c>
      <c r="O85" s="48">
        <v>4715371.1500000004</v>
      </c>
      <c r="P85" s="48">
        <v>3290.25</v>
      </c>
      <c r="Q85" s="49"/>
      <c r="R85" s="87" t="s">
        <v>152</v>
      </c>
      <c r="S85" s="45" t="s">
        <v>153</v>
      </c>
      <c r="T85" s="46">
        <f>V85+AG85-U85</f>
        <v>1774434.99</v>
      </c>
      <c r="U85" s="79"/>
      <c r="V85" s="46">
        <f>X85+Y85+Z85+AA85+AB85+AC85+AD85+AE85+AF85-W85</f>
        <v>1774434.99</v>
      </c>
      <c r="W85" s="79"/>
      <c r="X85" s="48"/>
      <c r="Y85" s="48"/>
      <c r="Z85" s="48"/>
      <c r="AA85" s="48"/>
      <c r="AB85" s="48"/>
      <c r="AC85" s="48"/>
      <c r="AD85" s="48">
        <v>1774434.99</v>
      </c>
      <c r="AE85" s="48"/>
      <c r="AF85" s="48"/>
      <c r="AG85" s="49"/>
      <c r="AH85" s="8"/>
    </row>
    <row r="86" spans="1:34" ht="19.5" customHeight="1" x14ac:dyDescent="0.2">
      <c r="A86" s="30"/>
      <c r="B86" s="54" t="s">
        <v>154</v>
      </c>
      <c r="C86" s="45" t="s">
        <v>155</v>
      </c>
      <c r="D86" s="116">
        <f>D87+D88+D89+D90+D91</f>
        <v>0</v>
      </c>
      <c r="E86" s="47"/>
      <c r="F86" s="116">
        <f>F87+F88+F89+F90+F91</f>
        <v>0</v>
      </c>
      <c r="G86" s="47"/>
      <c r="H86" s="116">
        <f t="shared" ref="H86:Q86" si="24">H87+H88+H89+H90+H91</f>
        <v>0</v>
      </c>
      <c r="I86" s="116">
        <f t="shared" si="24"/>
        <v>0</v>
      </c>
      <c r="J86" s="116">
        <f t="shared" si="24"/>
        <v>0</v>
      </c>
      <c r="K86" s="116">
        <f t="shared" si="24"/>
        <v>0</v>
      </c>
      <c r="L86" s="116">
        <f t="shared" si="24"/>
        <v>0</v>
      </c>
      <c r="M86" s="116">
        <f t="shared" si="24"/>
        <v>0</v>
      </c>
      <c r="N86" s="116">
        <f t="shared" si="24"/>
        <v>0</v>
      </c>
      <c r="O86" s="116">
        <f t="shared" si="24"/>
        <v>0</v>
      </c>
      <c r="P86" s="116">
        <f t="shared" si="24"/>
        <v>0</v>
      </c>
      <c r="Q86" s="117">
        <f t="shared" si="24"/>
        <v>0</v>
      </c>
      <c r="R86" s="87" t="s">
        <v>154</v>
      </c>
      <c r="S86" s="45" t="s">
        <v>155</v>
      </c>
      <c r="T86" s="116">
        <f>T87+T88+T89+T90+T91</f>
        <v>0</v>
      </c>
      <c r="U86" s="47"/>
      <c r="V86" s="116">
        <f>V87+V88+V89+V90+V91</f>
        <v>0</v>
      </c>
      <c r="W86" s="47"/>
      <c r="X86" s="116">
        <f t="shared" ref="X86:AG86" si="25">X87+X88+X89+X90+X91</f>
        <v>0</v>
      </c>
      <c r="Y86" s="116">
        <f t="shared" si="25"/>
        <v>0</v>
      </c>
      <c r="Z86" s="116">
        <f t="shared" si="25"/>
        <v>0</v>
      </c>
      <c r="AA86" s="116">
        <f t="shared" si="25"/>
        <v>0</v>
      </c>
      <c r="AB86" s="116">
        <f t="shared" si="25"/>
        <v>0</v>
      </c>
      <c r="AC86" s="116">
        <f t="shared" si="25"/>
        <v>0</v>
      </c>
      <c r="AD86" s="116">
        <f t="shared" si="25"/>
        <v>0</v>
      </c>
      <c r="AE86" s="116">
        <f t="shared" si="25"/>
        <v>0</v>
      </c>
      <c r="AF86" s="116">
        <f t="shared" si="25"/>
        <v>0</v>
      </c>
      <c r="AG86" s="117">
        <f t="shared" si="25"/>
        <v>0</v>
      </c>
      <c r="AH86" s="8"/>
    </row>
    <row r="87" spans="1:34" ht="33.75" customHeight="1" x14ac:dyDescent="0.2">
      <c r="A87" s="30"/>
      <c r="B87" s="50" t="s">
        <v>156</v>
      </c>
      <c r="C87" s="45" t="s">
        <v>157</v>
      </c>
      <c r="D87" s="46">
        <f t="shared" ref="D87:D95" si="26">F87+Q87-E87</f>
        <v>0</v>
      </c>
      <c r="E87" s="47"/>
      <c r="F87" s="46">
        <f t="shared" ref="F87:F95" si="27">H87+I87+J87+K87+L87+M87+N87+O87+P87-G87</f>
        <v>0</v>
      </c>
      <c r="G87" s="47"/>
      <c r="H87" s="48"/>
      <c r="I87" s="48"/>
      <c r="J87" s="48"/>
      <c r="K87" s="48"/>
      <c r="L87" s="48"/>
      <c r="M87" s="48"/>
      <c r="N87" s="48"/>
      <c r="O87" s="48"/>
      <c r="P87" s="48"/>
      <c r="Q87" s="49"/>
      <c r="R87" s="82" t="s">
        <v>156</v>
      </c>
      <c r="S87" s="45" t="s">
        <v>157</v>
      </c>
      <c r="T87" s="46">
        <f t="shared" ref="T87:T95" si="28">V87+AG87-U87</f>
        <v>0</v>
      </c>
      <c r="U87" s="47"/>
      <c r="V87" s="46">
        <f t="shared" ref="V87:V95" si="29">X87+Y87+Z87+AA87+AB87+AC87+AD87+AE87+AF87-W87</f>
        <v>0</v>
      </c>
      <c r="W87" s="47"/>
      <c r="X87" s="48"/>
      <c r="Y87" s="48"/>
      <c r="Z87" s="48"/>
      <c r="AA87" s="48"/>
      <c r="AB87" s="48"/>
      <c r="AC87" s="48"/>
      <c r="AD87" s="48"/>
      <c r="AE87" s="48"/>
      <c r="AF87" s="48"/>
      <c r="AG87" s="49"/>
      <c r="AH87" s="8"/>
    </row>
    <row r="88" spans="1:34" ht="20.45" customHeight="1" x14ac:dyDescent="0.2">
      <c r="A88" s="30"/>
      <c r="B88" s="50" t="s">
        <v>158</v>
      </c>
      <c r="C88" s="45" t="s">
        <v>159</v>
      </c>
      <c r="D88" s="46">
        <f t="shared" si="26"/>
        <v>0</v>
      </c>
      <c r="E88" s="47"/>
      <c r="F88" s="46">
        <f t="shared" si="27"/>
        <v>0</v>
      </c>
      <c r="G88" s="47"/>
      <c r="H88" s="48"/>
      <c r="I88" s="48"/>
      <c r="J88" s="48"/>
      <c r="K88" s="48"/>
      <c r="L88" s="48"/>
      <c r="M88" s="48"/>
      <c r="N88" s="48"/>
      <c r="O88" s="48"/>
      <c r="P88" s="48"/>
      <c r="Q88" s="49"/>
      <c r="R88" s="82" t="s">
        <v>158</v>
      </c>
      <c r="S88" s="45" t="s">
        <v>159</v>
      </c>
      <c r="T88" s="46">
        <f t="shared" si="28"/>
        <v>0</v>
      </c>
      <c r="U88" s="47"/>
      <c r="V88" s="46">
        <f t="shared" si="29"/>
        <v>0</v>
      </c>
      <c r="W88" s="47"/>
      <c r="X88" s="48"/>
      <c r="Y88" s="48"/>
      <c r="Z88" s="48"/>
      <c r="AA88" s="48"/>
      <c r="AB88" s="48"/>
      <c r="AC88" s="48"/>
      <c r="AD88" s="48"/>
      <c r="AE88" s="48"/>
      <c r="AF88" s="48"/>
      <c r="AG88" s="49"/>
      <c r="AH88" s="8"/>
    </row>
    <row r="89" spans="1:34" ht="20.45" customHeight="1" x14ac:dyDescent="0.2">
      <c r="A89" s="30"/>
      <c r="B89" s="50" t="s">
        <v>160</v>
      </c>
      <c r="C89" s="45" t="s">
        <v>161</v>
      </c>
      <c r="D89" s="46">
        <f t="shared" si="26"/>
        <v>0</v>
      </c>
      <c r="E89" s="47"/>
      <c r="F89" s="46">
        <f t="shared" si="27"/>
        <v>0</v>
      </c>
      <c r="G89" s="47"/>
      <c r="H89" s="48"/>
      <c r="I89" s="48"/>
      <c r="J89" s="48"/>
      <c r="K89" s="48"/>
      <c r="L89" s="48"/>
      <c r="M89" s="48"/>
      <c r="N89" s="48"/>
      <c r="O89" s="48"/>
      <c r="P89" s="48"/>
      <c r="Q89" s="49"/>
      <c r="R89" s="82" t="s">
        <v>160</v>
      </c>
      <c r="S89" s="45" t="s">
        <v>161</v>
      </c>
      <c r="T89" s="46">
        <f t="shared" si="28"/>
        <v>0</v>
      </c>
      <c r="U89" s="47"/>
      <c r="V89" s="46">
        <f t="shared" si="29"/>
        <v>0</v>
      </c>
      <c r="W89" s="47"/>
      <c r="X89" s="48"/>
      <c r="Y89" s="48"/>
      <c r="Z89" s="48"/>
      <c r="AA89" s="48"/>
      <c r="AB89" s="48"/>
      <c r="AC89" s="48"/>
      <c r="AD89" s="48"/>
      <c r="AE89" s="48"/>
      <c r="AF89" s="48"/>
      <c r="AG89" s="49"/>
      <c r="AH89" s="8"/>
    </row>
    <row r="90" spans="1:34" ht="20.45" customHeight="1" x14ac:dyDescent="0.2">
      <c r="A90" s="30"/>
      <c r="B90" s="50" t="s">
        <v>162</v>
      </c>
      <c r="C90" s="45" t="s">
        <v>163</v>
      </c>
      <c r="D90" s="46">
        <f t="shared" si="26"/>
        <v>0</v>
      </c>
      <c r="E90" s="47"/>
      <c r="F90" s="46">
        <f t="shared" si="27"/>
        <v>0</v>
      </c>
      <c r="G90" s="47"/>
      <c r="H90" s="48"/>
      <c r="I90" s="48"/>
      <c r="J90" s="48"/>
      <c r="K90" s="48"/>
      <c r="L90" s="48"/>
      <c r="M90" s="48"/>
      <c r="N90" s="48"/>
      <c r="O90" s="48"/>
      <c r="P90" s="48"/>
      <c r="Q90" s="49"/>
      <c r="R90" s="82" t="s">
        <v>162</v>
      </c>
      <c r="S90" s="45" t="s">
        <v>163</v>
      </c>
      <c r="T90" s="46">
        <f t="shared" si="28"/>
        <v>0</v>
      </c>
      <c r="U90" s="47"/>
      <c r="V90" s="46">
        <f t="shared" si="29"/>
        <v>0</v>
      </c>
      <c r="W90" s="47"/>
      <c r="X90" s="48"/>
      <c r="Y90" s="48"/>
      <c r="Z90" s="48"/>
      <c r="AA90" s="48"/>
      <c r="AB90" s="48"/>
      <c r="AC90" s="48"/>
      <c r="AD90" s="48"/>
      <c r="AE90" s="48"/>
      <c r="AF90" s="48"/>
      <c r="AG90" s="49"/>
      <c r="AH90" s="8"/>
    </row>
    <row r="91" spans="1:34" ht="22.5" customHeight="1" x14ac:dyDescent="0.2">
      <c r="A91" s="30"/>
      <c r="B91" s="50" t="s">
        <v>164</v>
      </c>
      <c r="C91" s="45" t="s">
        <v>165</v>
      </c>
      <c r="D91" s="46">
        <f t="shared" si="26"/>
        <v>0</v>
      </c>
      <c r="E91" s="47"/>
      <c r="F91" s="46">
        <f t="shared" si="27"/>
        <v>0</v>
      </c>
      <c r="G91" s="47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50" t="s">
        <v>164</v>
      </c>
      <c r="S91" s="45" t="s">
        <v>165</v>
      </c>
      <c r="T91" s="46">
        <f t="shared" si="28"/>
        <v>0</v>
      </c>
      <c r="U91" s="47"/>
      <c r="V91" s="46">
        <f t="shared" si="29"/>
        <v>0</v>
      </c>
      <c r="W91" s="47"/>
      <c r="X91" s="48"/>
      <c r="Y91" s="48"/>
      <c r="Z91" s="48"/>
      <c r="AA91" s="48"/>
      <c r="AB91" s="48"/>
      <c r="AC91" s="48"/>
      <c r="AD91" s="48"/>
      <c r="AE91" s="48"/>
      <c r="AF91" s="48"/>
      <c r="AG91" s="49"/>
      <c r="AH91" s="8"/>
    </row>
    <row r="92" spans="1:34" ht="22.5" customHeight="1" x14ac:dyDescent="0.2">
      <c r="A92" s="30"/>
      <c r="B92" s="99" t="s">
        <v>166</v>
      </c>
      <c r="C92" s="45" t="s">
        <v>167</v>
      </c>
      <c r="D92" s="46">
        <f t="shared" si="26"/>
        <v>1300846.46</v>
      </c>
      <c r="E92" s="79"/>
      <c r="F92" s="46">
        <f t="shared" si="27"/>
        <v>1300846.46</v>
      </c>
      <c r="G92" s="79"/>
      <c r="H92" s="48"/>
      <c r="I92" s="48"/>
      <c r="J92" s="48"/>
      <c r="K92" s="48"/>
      <c r="L92" s="48"/>
      <c r="M92" s="48"/>
      <c r="N92" s="48">
        <v>44301.94</v>
      </c>
      <c r="O92" s="48">
        <v>1052953.6100000001</v>
      </c>
      <c r="P92" s="48">
        <v>203590.91</v>
      </c>
      <c r="Q92" s="49"/>
      <c r="R92" s="100" t="s">
        <v>166</v>
      </c>
      <c r="S92" s="45" t="s">
        <v>167</v>
      </c>
      <c r="T92" s="46">
        <f t="shared" si="28"/>
        <v>1108051.57</v>
      </c>
      <c r="U92" s="79"/>
      <c r="V92" s="46">
        <f t="shared" si="29"/>
        <v>1108051.57</v>
      </c>
      <c r="W92" s="79"/>
      <c r="X92" s="48"/>
      <c r="Y92" s="48"/>
      <c r="Z92" s="48"/>
      <c r="AA92" s="48"/>
      <c r="AB92" s="48"/>
      <c r="AC92" s="48"/>
      <c r="AD92" s="48">
        <v>44301.94</v>
      </c>
      <c r="AE92" s="48">
        <v>888552.29</v>
      </c>
      <c r="AF92" s="48">
        <v>175197.34</v>
      </c>
      <c r="AG92" s="49"/>
      <c r="AH92" s="8"/>
    </row>
    <row r="93" spans="1:34" ht="24.75" customHeight="1" x14ac:dyDescent="0.2">
      <c r="A93" s="30"/>
      <c r="B93" s="50" t="s">
        <v>150</v>
      </c>
      <c r="C93" s="45" t="s">
        <v>168</v>
      </c>
      <c r="D93" s="46">
        <f t="shared" si="26"/>
        <v>0</v>
      </c>
      <c r="E93" s="79"/>
      <c r="F93" s="46">
        <f t="shared" si="27"/>
        <v>0</v>
      </c>
      <c r="G93" s="79"/>
      <c r="H93" s="48"/>
      <c r="I93" s="48"/>
      <c r="J93" s="48"/>
      <c r="K93" s="48"/>
      <c r="L93" s="48"/>
      <c r="M93" s="48"/>
      <c r="N93" s="48"/>
      <c r="O93" s="48"/>
      <c r="P93" s="48"/>
      <c r="Q93" s="49"/>
      <c r="R93" s="82" t="s">
        <v>150</v>
      </c>
      <c r="S93" s="45" t="s">
        <v>168</v>
      </c>
      <c r="T93" s="46">
        <f t="shared" si="28"/>
        <v>0</v>
      </c>
      <c r="U93" s="79"/>
      <c r="V93" s="46">
        <f t="shared" si="29"/>
        <v>0</v>
      </c>
      <c r="W93" s="79"/>
      <c r="X93" s="48"/>
      <c r="Y93" s="48"/>
      <c r="Z93" s="48"/>
      <c r="AA93" s="48"/>
      <c r="AB93" s="48"/>
      <c r="AC93" s="48"/>
      <c r="AD93" s="48"/>
      <c r="AE93" s="48"/>
      <c r="AF93" s="48"/>
      <c r="AG93" s="49"/>
      <c r="AH93" s="8"/>
    </row>
    <row r="94" spans="1:34" ht="20.45" customHeight="1" x14ac:dyDescent="0.2">
      <c r="A94" s="30"/>
      <c r="B94" s="54" t="s">
        <v>169</v>
      </c>
      <c r="C94" s="45" t="s">
        <v>170</v>
      </c>
      <c r="D94" s="46">
        <f t="shared" si="26"/>
        <v>122366912.58999999</v>
      </c>
      <c r="E94" s="79"/>
      <c r="F94" s="46">
        <f t="shared" si="27"/>
        <v>122366912.58999999</v>
      </c>
      <c r="G94" s="79"/>
      <c r="H94" s="48"/>
      <c r="I94" s="48"/>
      <c r="J94" s="48"/>
      <c r="K94" s="48"/>
      <c r="L94" s="48"/>
      <c r="M94" s="48"/>
      <c r="N94" s="48">
        <v>90483168.819999993</v>
      </c>
      <c r="O94" s="48">
        <v>31446398.780000001</v>
      </c>
      <c r="P94" s="48">
        <v>437344.99</v>
      </c>
      <c r="Q94" s="49"/>
      <c r="R94" s="87" t="s">
        <v>169</v>
      </c>
      <c r="S94" s="45" t="s">
        <v>170</v>
      </c>
      <c r="T94" s="46">
        <f t="shared" si="28"/>
        <v>124050358.77</v>
      </c>
      <c r="U94" s="79"/>
      <c r="V94" s="46">
        <f t="shared" si="29"/>
        <v>124050358.77</v>
      </c>
      <c r="W94" s="79"/>
      <c r="X94" s="48"/>
      <c r="Y94" s="48"/>
      <c r="Z94" s="48"/>
      <c r="AA94" s="48"/>
      <c r="AB94" s="48"/>
      <c r="AC94" s="48"/>
      <c r="AD94" s="48">
        <v>71446073.450000003</v>
      </c>
      <c r="AE94" s="48">
        <v>52365741.549999997</v>
      </c>
      <c r="AF94" s="48">
        <v>238543.77</v>
      </c>
      <c r="AG94" s="49"/>
      <c r="AH94" s="8"/>
    </row>
    <row r="95" spans="1:34" ht="20.45" customHeight="1" x14ac:dyDescent="0.2">
      <c r="A95" s="30"/>
      <c r="B95" s="54" t="s">
        <v>171</v>
      </c>
      <c r="C95" s="45" t="s">
        <v>172</v>
      </c>
      <c r="D95" s="46">
        <f t="shared" si="26"/>
        <v>6055887.4800000004</v>
      </c>
      <c r="E95" s="47"/>
      <c r="F95" s="46">
        <f t="shared" si="27"/>
        <v>6055887.4800000004</v>
      </c>
      <c r="G95" s="47"/>
      <c r="H95" s="48"/>
      <c r="I95" s="48"/>
      <c r="J95" s="48"/>
      <c r="K95" s="48"/>
      <c r="L95" s="48"/>
      <c r="M95" s="48"/>
      <c r="N95" s="48">
        <v>5396168.4400000004</v>
      </c>
      <c r="O95" s="48">
        <v>261532.2</v>
      </c>
      <c r="P95" s="48">
        <v>398186.84</v>
      </c>
      <c r="Q95" s="49"/>
      <c r="R95" s="87" t="s">
        <v>171</v>
      </c>
      <c r="S95" s="45" t="s">
        <v>172</v>
      </c>
      <c r="T95" s="46">
        <f t="shared" si="28"/>
        <v>7363739.9199999999</v>
      </c>
      <c r="U95" s="47"/>
      <c r="V95" s="46">
        <f t="shared" si="29"/>
        <v>7363739.9199999999</v>
      </c>
      <c r="W95" s="47"/>
      <c r="X95" s="48"/>
      <c r="Y95" s="48"/>
      <c r="Z95" s="48"/>
      <c r="AA95" s="48"/>
      <c r="AB95" s="48"/>
      <c r="AC95" s="48"/>
      <c r="AD95" s="48">
        <v>6075992.5999999996</v>
      </c>
      <c r="AE95" s="48">
        <v>433493.26</v>
      </c>
      <c r="AF95" s="48">
        <v>854254.06</v>
      </c>
      <c r="AG95" s="49"/>
      <c r="AH95" s="8"/>
    </row>
    <row r="96" spans="1:34" ht="22.5" customHeight="1" x14ac:dyDescent="0.2">
      <c r="A96" s="30"/>
      <c r="B96" s="118" t="s">
        <v>173</v>
      </c>
      <c r="C96" s="68" t="s">
        <v>174</v>
      </c>
      <c r="D96" s="69">
        <f t="shared" ref="D96:Q96" si="30">D81+D83+D85+D86+D92+D94+D95</f>
        <v>206061602.19999996</v>
      </c>
      <c r="E96" s="69">
        <f t="shared" si="30"/>
        <v>0</v>
      </c>
      <c r="F96" s="69">
        <f t="shared" si="30"/>
        <v>206061602.19999996</v>
      </c>
      <c r="G96" s="69">
        <f t="shared" si="30"/>
        <v>0</v>
      </c>
      <c r="H96" s="69">
        <f t="shared" si="30"/>
        <v>0</v>
      </c>
      <c r="I96" s="69">
        <f t="shared" si="30"/>
        <v>0</v>
      </c>
      <c r="J96" s="69">
        <f t="shared" si="30"/>
        <v>0</v>
      </c>
      <c r="K96" s="69">
        <f t="shared" si="30"/>
        <v>0</v>
      </c>
      <c r="L96" s="69">
        <f t="shared" si="30"/>
        <v>0</v>
      </c>
      <c r="M96" s="69">
        <f t="shared" si="30"/>
        <v>0</v>
      </c>
      <c r="N96" s="69">
        <f t="shared" si="30"/>
        <v>166335335.82999998</v>
      </c>
      <c r="O96" s="69">
        <f t="shared" si="30"/>
        <v>38546510.830000006</v>
      </c>
      <c r="P96" s="69">
        <f t="shared" si="30"/>
        <v>1179755.54</v>
      </c>
      <c r="Q96" s="71">
        <f t="shared" si="30"/>
        <v>0</v>
      </c>
      <c r="R96" s="119" t="s">
        <v>173</v>
      </c>
      <c r="S96" s="68" t="s">
        <v>174</v>
      </c>
      <c r="T96" s="69">
        <f t="shared" ref="T96:AG96" si="31">T81+T83+T85+T86+T92+T94+T95</f>
        <v>203654057.05999997</v>
      </c>
      <c r="U96" s="69">
        <f t="shared" si="31"/>
        <v>0</v>
      </c>
      <c r="V96" s="69">
        <f t="shared" si="31"/>
        <v>203654057.05999997</v>
      </c>
      <c r="W96" s="69">
        <f t="shared" si="31"/>
        <v>0</v>
      </c>
      <c r="X96" s="69">
        <f t="shared" si="31"/>
        <v>0</v>
      </c>
      <c r="Y96" s="69">
        <f t="shared" si="31"/>
        <v>0</v>
      </c>
      <c r="Z96" s="69">
        <f t="shared" si="31"/>
        <v>0</v>
      </c>
      <c r="AA96" s="69">
        <f t="shared" si="31"/>
        <v>0</v>
      </c>
      <c r="AB96" s="69">
        <f t="shared" si="31"/>
        <v>0</v>
      </c>
      <c r="AC96" s="69">
        <f t="shared" si="31"/>
        <v>0</v>
      </c>
      <c r="AD96" s="69">
        <f t="shared" si="31"/>
        <v>147348742.28</v>
      </c>
      <c r="AE96" s="69">
        <f t="shared" si="31"/>
        <v>54322548.899999999</v>
      </c>
      <c r="AF96" s="69">
        <f t="shared" si="31"/>
        <v>1982765.88</v>
      </c>
      <c r="AG96" s="71">
        <f t="shared" si="31"/>
        <v>0</v>
      </c>
      <c r="AH96" s="8"/>
    </row>
    <row r="97" spans="1:34" ht="15" customHeight="1" x14ac:dyDescent="0.2">
      <c r="A97" s="30"/>
      <c r="B97" s="31" t="s">
        <v>175</v>
      </c>
      <c r="C97" s="120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2"/>
      <c r="R97" s="35" t="s">
        <v>175</v>
      </c>
      <c r="S97" s="120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2"/>
      <c r="AH97" s="8"/>
    </row>
    <row r="98" spans="1:34" ht="19.5" customHeight="1" x14ac:dyDescent="0.2">
      <c r="A98" s="30"/>
      <c r="B98" s="123" t="s">
        <v>176</v>
      </c>
      <c r="C98" s="39" t="s">
        <v>177</v>
      </c>
      <c r="D98" s="40">
        <f>D99+D100</f>
        <v>1823017701.53</v>
      </c>
      <c r="E98" s="41"/>
      <c r="F98" s="40">
        <f>F99+F100</f>
        <v>1823017701.53</v>
      </c>
      <c r="G98" s="41"/>
      <c r="H98" s="40">
        <f t="shared" ref="H98:Q98" si="32">H99+H100</f>
        <v>0</v>
      </c>
      <c r="I98" s="40">
        <f t="shared" si="32"/>
        <v>0</v>
      </c>
      <c r="J98" s="40">
        <f t="shared" si="32"/>
        <v>0</v>
      </c>
      <c r="K98" s="40">
        <f t="shared" si="32"/>
        <v>0</v>
      </c>
      <c r="L98" s="40">
        <f t="shared" si="32"/>
        <v>0</v>
      </c>
      <c r="M98" s="40">
        <f t="shared" si="32"/>
        <v>0</v>
      </c>
      <c r="N98" s="40">
        <f t="shared" si="32"/>
        <v>1176818380.5100002</v>
      </c>
      <c r="O98" s="40">
        <f t="shared" si="32"/>
        <v>589248032.98000002</v>
      </c>
      <c r="P98" s="40">
        <f t="shared" si="32"/>
        <v>56951288.039999999</v>
      </c>
      <c r="Q98" s="77">
        <f t="shared" si="32"/>
        <v>0</v>
      </c>
      <c r="R98" s="124" t="s">
        <v>176</v>
      </c>
      <c r="S98" s="39" t="s">
        <v>177</v>
      </c>
      <c r="T98" s="40">
        <f>T99+T100</f>
        <v>2104168460.8499999</v>
      </c>
      <c r="U98" s="41"/>
      <c r="V98" s="40">
        <f>V99+V100</f>
        <v>2104168460.8499999</v>
      </c>
      <c r="W98" s="41"/>
      <c r="X98" s="40">
        <f t="shared" ref="X98:AG98" si="33">X99+X100</f>
        <v>0</v>
      </c>
      <c r="Y98" s="40">
        <f t="shared" si="33"/>
        <v>0</v>
      </c>
      <c r="Z98" s="40">
        <f t="shared" si="33"/>
        <v>0</v>
      </c>
      <c r="AA98" s="40">
        <f t="shared" si="33"/>
        <v>0</v>
      </c>
      <c r="AB98" s="40">
        <f t="shared" si="33"/>
        <v>0</v>
      </c>
      <c r="AC98" s="40">
        <f t="shared" si="33"/>
        <v>0</v>
      </c>
      <c r="AD98" s="40">
        <f t="shared" si="33"/>
        <v>1301514067.5599999</v>
      </c>
      <c r="AE98" s="40">
        <f t="shared" si="33"/>
        <v>740586631.13</v>
      </c>
      <c r="AF98" s="40">
        <f t="shared" si="33"/>
        <v>62067762.159999996</v>
      </c>
      <c r="AG98" s="77">
        <f t="shared" si="33"/>
        <v>0</v>
      </c>
      <c r="AH98" s="8"/>
    </row>
    <row r="99" spans="1:34" ht="20.100000000000001" customHeight="1" x14ac:dyDescent="0.2">
      <c r="A99" s="30"/>
      <c r="B99" s="54" t="s">
        <v>178</v>
      </c>
      <c r="C99" s="45" t="s">
        <v>179</v>
      </c>
      <c r="D99" s="46">
        <f>F99+Q99-E99</f>
        <v>1747482642.47</v>
      </c>
      <c r="E99" s="47"/>
      <c r="F99" s="46">
        <f>H99+I99+J99+K99+L99+M99+N99+O99+P99-G99</f>
        <v>1747482642.47</v>
      </c>
      <c r="G99" s="47"/>
      <c r="H99" s="48"/>
      <c r="I99" s="48"/>
      <c r="J99" s="48"/>
      <c r="K99" s="48"/>
      <c r="L99" s="48"/>
      <c r="M99" s="48"/>
      <c r="N99" s="48">
        <v>1149244213.3800001</v>
      </c>
      <c r="O99" s="48">
        <v>546777070.25999999</v>
      </c>
      <c r="P99" s="48">
        <v>51461358.829999998</v>
      </c>
      <c r="Q99" s="49"/>
      <c r="R99" s="87" t="s">
        <v>178</v>
      </c>
      <c r="S99" s="45" t="s">
        <v>179</v>
      </c>
      <c r="T99" s="46">
        <f>V99+AG99-U99</f>
        <v>2020013120.3099999</v>
      </c>
      <c r="U99" s="47"/>
      <c r="V99" s="46">
        <f>X99+Y99+Z99+AA99+AB99+AC99+AD99+AE99+AF99-W99</f>
        <v>2020013120.3099999</v>
      </c>
      <c r="W99" s="47"/>
      <c r="X99" s="48"/>
      <c r="Y99" s="48"/>
      <c r="Z99" s="48"/>
      <c r="AA99" s="48"/>
      <c r="AB99" s="48"/>
      <c r="AC99" s="48"/>
      <c r="AD99" s="48">
        <v>1255765048.3699999</v>
      </c>
      <c r="AE99" s="48">
        <v>712030083.22000003</v>
      </c>
      <c r="AF99" s="48">
        <v>52217988.719999999</v>
      </c>
      <c r="AG99" s="49"/>
      <c r="AH99" s="8"/>
    </row>
    <row r="100" spans="1:34" ht="19.5" customHeight="1" x14ac:dyDescent="0.2">
      <c r="A100" s="30"/>
      <c r="B100" s="54" t="s">
        <v>180</v>
      </c>
      <c r="C100" s="45" t="s">
        <v>181</v>
      </c>
      <c r="D100" s="46">
        <f>F100+Q100-E100</f>
        <v>75535059.059999987</v>
      </c>
      <c r="E100" s="47"/>
      <c r="F100" s="46">
        <f>H100+I100+J100+K100+L100+M100+N100+O100+P100-G100</f>
        <v>75535059.059999987</v>
      </c>
      <c r="G100" s="47"/>
      <c r="H100" s="48"/>
      <c r="I100" s="48"/>
      <c r="J100" s="48"/>
      <c r="K100" s="48"/>
      <c r="L100" s="48"/>
      <c r="M100" s="48"/>
      <c r="N100" s="48">
        <v>27574167.129999999</v>
      </c>
      <c r="O100" s="48">
        <v>42470962.719999999</v>
      </c>
      <c r="P100" s="48">
        <v>5489929.21</v>
      </c>
      <c r="Q100" s="49"/>
      <c r="R100" s="87" t="s">
        <v>180</v>
      </c>
      <c r="S100" s="45" t="s">
        <v>181</v>
      </c>
      <c r="T100" s="46">
        <f>V100+AG100-U100</f>
        <v>84155340.539999992</v>
      </c>
      <c r="U100" s="47"/>
      <c r="V100" s="46">
        <f>X100+Y100+Z100+AA100+AB100+AC100+AD100+AE100+AF100-W100</f>
        <v>84155340.539999992</v>
      </c>
      <c r="W100" s="47"/>
      <c r="X100" s="48"/>
      <c r="Y100" s="48"/>
      <c r="Z100" s="48"/>
      <c r="AA100" s="48"/>
      <c r="AB100" s="48"/>
      <c r="AC100" s="48"/>
      <c r="AD100" s="48">
        <v>45749019.189999998</v>
      </c>
      <c r="AE100" s="48">
        <v>28556547.91</v>
      </c>
      <c r="AF100" s="48">
        <v>9849773.4399999995</v>
      </c>
      <c r="AG100" s="49"/>
      <c r="AH100" s="8"/>
    </row>
    <row r="101" spans="1:34" ht="19.5" customHeight="1" x14ac:dyDescent="0.2">
      <c r="A101" s="30"/>
      <c r="B101" s="104" t="s">
        <v>182</v>
      </c>
      <c r="C101" s="105" t="s">
        <v>183</v>
      </c>
      <c r="D101" s="106">
        <f t="shared" ref="D101:Q101" si="34">D96+D98</f>
        <v>2029079303.73</v>
      </c>
      <c r="E101" s="106">
        <f t="shared" si="34"/>
        <v>0</v>
      </c>
      <c r="F101" s="106">
        <f t="shared" si="34"/>
        <v>2029079303.73</v>
      </c>
      <c r="G101" s="106">
        <f t="shared" si="34"/>
        <v>0</v>
      </c>
      <c r="H101" s="106">
        <f t="shared" si="34"/>
        <v>0</v>
      </c>
      <c r="I101" s="106">
        <f t="shared" si="34"/>
        <v>0</v>
      </c>
      <c r="J101" s="106">
        <f t="shared" si="34"/>
        <v>0</v>
      </c>
      <c r="K101" s="106">
        <f t="shared" si="34"/>
        <v>0</v>
      </c>
      <c r="L101" s="106">
        <f t="shared" si="34"/>
        <v>0</v>
      </c>
      <c r="M101" s="106">
        <f t="shared" si="34"/>
        <v>0</v>
      </c>
      <c r="N101" s="106">
        <f t="shared" si="34"/>
        <v>1343153716.3400002</v>
      </c>
      <c r="O101" s="106">
        <f t="shared" si="34"/>
        <v>627794543.81000006</v>
      </c>
      <c r="P101" s="106">
        <f t="shared" si="34"/>
        <v>58131043.579999998</v>
      </c>
      <c r="Q101" s="107">
        <f t="shared" si="34"/>
        <v>0</v>
      </c>
      <c r="R101" s="108" t="s">
        <v>182</v>
      </c>
      <c r="S101" s="105" t="s">
        <v>183</v>
      </c>
      <c r="T101" s="106">
        <f t="shared" ref="T101:AG101" si="35">T96+T98</f>
        <v>2307822517.9099998</v>
      </c>
      <c r="U101" s="106">
        <f t="shared" si="35"/>
        <v>0</v>
      </c>
      <c r="V101" s="106">
        <f t="shared" si="35"/>
        <v>2307822517.9099998</v>
      </c>
      <c r="W101" s="106">
        <f t="shared" si="35"/>
        <v>0</v>
      </c>
      <c r="X101" s="106">
        <f t="shared" si="35"/>
        <v>0</v>
      </c>
      <c r="Y101" s="106">
        <f t="shared" si="35"/>
        <v>0</v>
      </c>
      <c r="Z101" s="106">
        <f t="shared" si="35"/>
        <v>0</v>
      </c>
      <c r="AA101" s="106">
        <f t="shared" si="35"/>
        <v>0</v>
      </c>
      <c r="AB101" s="106">
        <f t="shared" si="35"/>
        <v>0</v>
      </c>
      <c r="AC101" s="106">
        <f t="shared" si="35"/>
        <v>0</v>
      </c>
      <c r="AD101" s="106">
        <f t="shared" si="35"/>
        <v>1448862809.8399999</v>
      </c>
      <c r="AE101" s="106">
        <f t="shared" si="35"/>
        <v>794909180.02999997</v>
      </c>
      <c r="AF101" s="106">
        <f t="shared" si="35"/>
        <v>64050528.039999999</v>
      </c>
      <c r="AG101" s="107">
        <f t="shared" si="35"/>
        <v>0</v>
      </c>
      <c r="AH101" s="8"/>
    </row>
    <row r="102" spans="1:34" ht="15" customHeight="1" x14ac:dyDescent="0.2">
      <c r="B102" s="125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</row>
    <row r="103" spans="1:34" ht="15" customHeight="1" x14ac:dyDescent="0.2">
      <c r="R103" s="127" t="s">
        <v>184</v>
      </c>
    </row>
    <row r="104" spans="1:34" ht="17.25" customHeight="1" x14ac:dyDescent="0.2">
      <c r="R104" s="249" t="s">
        <v>185</v>
      </c>
      <c r="S104" s="249"/>
      <c r="T104" s="249"/>
      <c r="U104" s="249"/>
      <c r="V104" s="249"/>
      <c r="W104" s="249"/>
    </row>
    <row r="105" spans="1:34" ht="17.25" customHeight="1" x14ac:dyDescent="0.2">
      <c r="E105" s="128"/>
      <c r="F105" s="128"/>
      <c r="G105" s="128"/>
      <c r="H105" s="128"/>
      <c r="I105" s="128"/>
      <c r="J105" s="128"/>
      <c r="K105" s="128"/>
      <c r="R105" s="127"/>
      <c r="S105" s="127"/>
      <c r="T105" s="127"/>
      <c r="U105" s="127"/>
      <c r="V105" s="127"/>
      <c r="W105" s="127"/>
    </row>
    <row r="106" spans="1:34" ht="42.95" customHeight="1" x14ac:dyDescent="0.2">
      <c r="D106" s="129"/>
      <c r="E106" s="222"/>
      <c r="F106" s="223"/>
      <c r="G106" s="223"/>
      <c r="H106" s="232" t="s">
        <v>186</v>
      </c>
      <c r="I106" s="233"/>
      <c r="J106" s="234"/>
      <c r="K106" s="232"/>
      <c r="L106" s="131"/>
    </row>
    <row r="107" spans="1:34" ht="3.75" customHeight="1" x14ac:dyDescent="0.2">
      <c r="E107" s="223"/>
      <c r="F107" s="223"/>
      <c r="G107" s="223"/>
      <c r="H107" s="235"/>
      <c r="I107" s="235"/>
      <c r="J107" s="235"/>
      <c r="K107" s="235"/>
    </row>
    <row r="108" spans="1:34" ht="13.5" customHeight="1" x14ac:dyDescent="0.2">
      <c r="D108" s="129"/>
      <c r="E108" s="224" t="s">
        <v>187</v>
      </c>
      <c r="F108" s="225"/>
      <c r="G108" s="225"/>
      <c r="H108" s="236" t="s">
        <v>188</v>
      </c>
      <c r="I108" s="237"/>
      <c r="J108" s="238"/>
      <c r="K108" s="236"/>
      <c r="L108" s="131"/>
    </row>
    <row r="109" spans="1:34" ht="15" customHeight="1" x14ac:dyDescent="0.2">
      <c r="D109" s="129"/>
      <c r="E109" s="226" t="s">
        <v>189</v>
      </c>
      <c r="F109" s="227"/>
      <c r="G109" s="227"/>
      <c r="H109" s="239">
        <v>45716</v>
      </c>
      <c r="I109" s="240"/>
      <c r="J109" s="241"/>
      <c r="K109" s="239"/>
      <c r="L109" s="131"/>
    </row>
    <row r="110" spans="1:34" ht="15" customHeight="1" x14ac:dyDescent="0.2">
      <c r="D110" s="129"/>
      <c r="E110" s="226" t="s">
        <v>190</v>
      </c>
      <c r="F110" s="227"/>
      <c r="G110" s="227"/>
      <c r="H110" s="242" t="s">
        <v>191</v>
      </c>
      <c r="I110" s="243"/>
      <c r="J110" s="244"/>
      <c r="K110" s="242"/>
      <c r="L110" s="131"/>
    </row>
    <row r="111" spans="1:34" ht="15" customHeight="1" x14ac:dyDescent="0.2">
      <c r="D111" s="129"/>
      <c r="E111" s="226" t="s">
        <v>192</v>
      </c>
      <c r="F111" s="227"/>
      <c r="G111" s="227"/>
      <c r="H111" s="242" t="s">
        <v>193</v>
      </c>
      <c r="I111" s="243"/>
      <c r="J111" s="244"/>
      <c r="K111" s="242"/>
      <c r="L111" s="131"/>
    </row>
    <row r="112" spans="1:34" ht="15" customHeight="1" x14ac:dyDescent="0.2">
      <c r="D112" s="129"/>
      <c r="E112" s="226" t="s">
        <v>194</v>
      </c>
      <c r="F112" s="227"/>
      <c r="G112" s="227"/>
      <c r="H112" s="242" t="s">
        <v>195</v>
      </c>
      <c r="I112" s="243"/>
      <c r="J112" s="244"/>
      <c r="K112" s="242"/>
      <c r="L112" s="131"/>
    </row>
    <row r="113" spans="4:12" ht="15" customHeight="1" x14ac:dyDescent="0.2">
      <c r="D113" s="129"/>
      <c r="E113" s="226" t="s">
        <v>196</v>
      </c>
      <c r="F113" s="227"/>
      <c r="G113" s="227"/>
      <c r="H113" s="239">
        <v>45342</v>
      </c>
      <c r="I113" s="240"/>
      <c r="J113" s="241"/>
      <c r="K113" s="239"/>
      <c r="L113" s="131"/>
    </row>
    <row r="114" spans="4:12" ht="15" customHeight="1" x14ac:dyDescent="0.2">
      <c r="D114" s="129"/>
      <c r="E114" s="226" t="s">
        <v>197</v>
      </c>
      <c r="F114" s="227"/>
      <c r="G114" s="227"/>
      <c r="H114" s="239">
        <v>45792</v>
      </c>
      <c r="I114" s="240"/>
      <c r="J114" s="241"/>
      <c r="K114" s="239"/>
      <c r="L114" s="131"/>
    </row>
    <row r="115" spans="4:12" ht="15" customHeight="1" x14ac:dyDescent="0.2">
      <c r="D115" s="129"/>
      <c r="E115" s="226" t="s">
        <v>198</v>
      </c>
      <c r="F115" s="227"/>
      <c r="G115" s="227"/>
      <c r="H115" s="242" t="s">
        <v>199</v>
      </c>
      <c r="I115" s="243"/>
      <c r="J115" s="244"/>
      <c r="K115" s="242"/>
      <c r="L115" s="131"/>
    </row>
    <row r="116" spans="4:12" ht="13.5" customHeight="1" x14ac:dyDescent="0.2">
      <c r="D116" s="129"/>
      <c r="E116" s="228" t="s">
        <v>200</v>
      </c>
      <c r="F116" s="229"/>
      <c r="G116" s="229"/>
      <c r="H116" s="245"/>
      <c r="I116" s="246"/>
      <c r="J116" s="247"/>
      <c r="K116" s="245"/>
      <c r="L116" s="131"/>
    </row>
    <row r="117" spans="4:12" ht="3.75" customHeight="1" x14ac:dyDescent="0.2">
      <c r="E117" s="230"/>
      <c r="F117" s="230"/>
      <c r="G117" s="230"/>
      <c r="H117" s="248"/>
      <c r="I117" s="248"/>
      <c r="J117" s="248"/>
      <c r="K117" s="248"/>
    </row>
    <row r="118" spans="4:12" ht="13.5" customHeight="1" x14ac:dyDescent="0.2">
      <c r="D118" s="129"/>
      <c r="E118" s="226" t="s">
        <v>187</v>
      </c>
      <c r="F118" s="227"/>
      <c r="G118" s="227"/>
      <c r="H118" s="242" t="s">
        <v>188</v>
      </c>
      <c r="I118" s="243"/>
      <c r="J118" s="244"/>
      <c r="K118" s="242"/>
      <c r="L118" s="131"/>
    </row>
    <row r="119" spans="4:12" ht="15" customHeight="1" x14ac:dyDescent="0.2">
      <c r="D119" s="129"/>
      <c r="E119" s="226" t="s">
        <v>189</v>
      </c>
      <c r="F119" s="227"/>
      <c r="G119" s="227"/>
      <c r="H119" s="239">
        <v>45716</v>
      </c>
      <c r="I119" s="240"/>
      <c r="J119" s="241"/>
      <c r="K119" s="239"/>
      <c r="L119" s="131"/>
    </row>
    <row r="120" spans="4:12" ht="15" customHeight="1" x14ac:dyDescent="0.2">
      <c r="D120" s="129"/>
      <c r="E120" s="226" t="s">
        <v>190</v>
      </c>
      <c r="F120" s="227"/>
      <c r="G120" s="227"/>
      <c r="H120" s="242" t="s">
        <v>191</v>
      </c>
      <c r="I120" s="243"/>
      <c r="J120" s="244"/>
      <c r="K120" s="242"/>
      <c r="L120" s="131"/>
    </row>
    <row r="121" spans="4:12" ht="15" customHeight="1" x14ac:dyDescent="0.2">
      <c r="D121" s="129"/>
      <c r="E121" s="226" t="s">
        <v>192</v>
      </c>
      <c r="F121" s="227"/>
      <c r="G121" s="227"/>
      <c r="H121" s="242" t="s">
        <v>193</v>
      </c>
      <c r="I121" s="243"/>
      <c r="J121" s="244"/>
      <c r="K121" s="242"/>
      <c r="L121" s="131"/>
    </row>
    <row r="122" spans="4:12" ht="15" customHeight="1" x14ac:dyDescent="0.2">
      <c r="D122" s="129"/>
      <c r="E122" s="226" t="s">
        <v>194</v>
      </c>
      <c r="F122" s="227"/>
      <c r="G122" s="227"/>
      <c r="H122" s="242" t="s">
        <v>195</v>
      </c>
      <c r="I122" s="243"/>
      <c r="J122" s="244"/>
      <c r="K122" s="242"/>
      <c r="L122" s="131"/>
    </row>
    <row r="123" spans="4:12" ht="15" customHeight="1" x14ac:dyDescent="0.2">
      <c r="D123" s="129"/>
      <c r="E123" s="226" t="s">
        <v>196</v>
      </c>
      <c r="F123" s="227"/>
      <c r="G123" s="227"/>
      <c r="H123" s="239">
        <v>45342</v>
      </c>
      <c r="I123" s="240"/>
      <c r="J123" s="241"/>
      <c r="K123" s="239"/>
      <c r="L123" s="131"/>
    </row>
    <row r="124" spans="4:12" ht="15" customHeight="1" x14ac:dyDescent="0.2">
      <c r="D124" s="129"/>
      <c r="E124" s="226" t="s">
        <v>197</v>
      </c>
      <c r="F124" s="227"/>
      <c r="G124" s="227"/>
      <c r="H124" s="239">
        <v>45792</v>
      </c>
      <c r="I124" s="240"/>
      <c r="J124" s="241"/>
      <c r="K124" s="239"/>
      <c r="L124" s="131"/>
    </row>
    <row r="125" spans="4:12" ht="15" customHeight="1" x14ac:dyDescent="0.2">
      <c r="D125" s="129"/>
      <c r="E125" s="226" t="s">
        <v>198</v>
      </c>
      <c r="F125" s="227"/>
      <c r="G125" s="227"/>
      <c r="H125" s="242" t="s">
        <v>199</v>
      </c>
      <c r="I125" s="243"/>
      <c r="J125" s="244"/>
      <c r="K125" s="242"/>
      <c r="L125" s="131"/>
    </row>
    <row r="126" spans="4:12" ht="13.5" customHeight="1" x14ac:dyDescent="0.2">
      <c r="D126" s="129"/>
      <c r="E126" s="228" t="s">
        <v>200</v>
      </c>
      <c r="F126" s="229"/>
      <c r="G126" s="229"/>
      <c r="H126" s="245"/>
      <c r="I126" s="246"/>
      <c r="J126" s="247"/>
      <c r="K126" s="245"/>
      <c r="L126" s="131"/>
    </row>
    <row r="127" spans="4:12" ht="3.75" customHeight="1" x14ac:dyDescent="0.2">
      <c r="E127" s="230"/>
      <c r="F127" s="230"/>
      <c r="G127" s="230"/>
      <c r="H127" s="248"/>
      <c r="I127" s="248"/>
      <c r="J127" s="248"/>
      <c r="K127" s="248"/>
    </row>
    <row r="128" spans="4:12" ht="13.5" customHeight="1" x14ac:dyDescent="0.2">
      <c r="D128" s="129"/>
      <c r="E128" s="226" t="s">
        <v>187</v>
      </c>
      <c r="F128" s="227"/>
      <c r="G128" s="227"/>
      <c r="H128" s="242" t="s">
        <v>201</v>
      </c>
      <c r="I128" s="243"/>
      <c r="J128" s="244"/>
      <c r="K128" s="242"/>
      <c r="L128" s="131"/>
    </row>
    <row r="129" spans="4:12" ht="15" customHeight="1" x14ac:dyDescent="0.2">
      <c r="D129" s="129"/>
      <c r="E129" s="226" t="s">
        <v>189</v>
      </c>
      <c r="F129" s="227"/>
      <c r="G129" s="227"/>
      <c r="H129" s="239">
        <v>45716</v>
      </c>
      <c r="I129" s="240"/>
      <c r="J129" s="241"/>
      <c r="K129" s="239"/>
      <c r="L129" s="131"/>
    </row>
    <row r="130" spans="4:12" ht="15" customHeight="1" x14ac:dyDescent="0.2">
      <c r="D130" s="129"/>
      <c r="E130" s="226" t="s">
        <v>190</v>
      </c>
      <c r="F130" s="227"/>
      <c r="G130" s="227"/>
      <c r="H130" s="242" t="s">
        <v>202</v>
      </c>
      <c r="I130" s="243"/>
      <c r="J130" s="244"/>
      <c r="K130" s="242"/>
      <c r="L130" s="131"/>
    </row>
    <row r="131" spans="4:12" ht="15" customHeight="1" x14ac:dyDescent="0.2">
      <c r="D131" s="129"/>
      <c r="E131" s="226" t="s">
        <v>192</v>
      </c>
      <c r="F131" s="227"/>
      <c r="G131" s="227"/>
      <c r="H131" s="242" t="s">
        <v>193</v>
      </c>
      <c r="I131" s="243"/>
      <c r="J131" s="244"/>
      <c r="K131" s="242"/>
      <c r="L131" s="131"/>
    </row>
    <row r="132" spans="4:12" ht="15" customHeight="1" x14ac:dyDescent="0.2">
      <c r="D132" s="129"/>
      <c r="E132" s="226" t="s">
        <v>194</v>
      </c>
      <c r="F132" s="227"/>
      <c r="G132" s="227"/>
      <c r="H132" s="242" t="s">
        <v>203</v>
      </c>
      <c r="I132" s="243"/>
      <c r="J132" s="244"/>
      <c r="K132" s="242"/>
      <c r="L132" s="131"/>
    </row>
    <row r="133" spans="4:12" ht="15" customHeight="1" x14ac:dyDescent="0.2">
      <c r="D133" s="129"/>
      <c r="E133" s="226" t="s">
        <v>196</v>
      </c>
      <c r="F133" s="227"/>
      <c r="G133" s="227"/>
      <c r="H133" s="239">
        <v>45342</v>
      </c>
      <c r="I133" s="240"/>
      <c r="J133" s="241"/>
      <c r="K133" s="239"/>
      <c r="L133" s="131"/>
    </row>
    <row r="134" spans="4:12" ht="15" customHeight="1" x14ac:dyDescent="0.2">
      <c r="D134" s="129"/>
      <c r="E134" s="226" t="s">
        <v>197</v>
      </c>
      <c r="F134" s="227"/>
      <c r="G134" s="227"/>
      <c r="H134" s="239">
        <v>45792</v>
      </c>
      <c r="I134" s="240"/>
      <c r="J134" s="241"/>
      <c r="K134" s="239"/>
      <c r="L134" s="131"/>
    </row>
    <row r="135" spans="4:12" ht="15" customHeight="1" x14ac:dyDescent="0.2">
      <c r="D135" s="129"/>
      <c r="E135" s="226" t="s">
        <v>198</v>
      </c>
      <c r="F135" s="227"/>
      <c r="G135" s="227"/>
      <c r="H135" s="242" t="s">
        <v>204</v>
      </c>
      <c r="I135" s="243"/>
      <c r="J135" s="244"/>
      <c r="K135" s="242"/>
      <c r="L135" s="131"/>
    </row>
    <row r="136" spans="4:12" ht="13.5" customHeight="1" x14ac:dyDescent="0.2">
      <c r="D136" s="129"/>
      <c r="E136" s="228" t="s">
        <v>200</v>
      </c>
      <c r="F136" s="229"/>
      <c r="G136" s="229"/>
      <c r="H136" s="245"/>
      <c r="I136" s="246"/>
      <c r="J136" s="247"/>
      <c r="K136" s="245"/>
      <c r="L136" s="131"/>
    </row>
    <row r="137" spans="4:12" ht="3.75" customHeight="1" x14ac:dyDescent="0.2">
      <c r="E137" s="230"/>
      <c r="F137" s="230"/>
      <c r="G137" s="230"/>
      <c r="H137" s="248"/>
      <c r="I137" s="248"/>
      <c r="J137" s="248"/>
      <c r="K137" s="248"/>
    </row>
    <row r="138" spans="4:12" ht="13.5" customHeight="1" x14ac:dyDescent="0.2">
      <c r="D138" s="129"/>
      <c r="E138" s="226" t="s">
        <v>187</v>
      </c>
      <c r="F138" s="227"/>
      <c r="G138" s="227"/>
      <c r="H138" s="242" t="s">
        <v>201</v>
      </c>
      <c r="I138" s="243"/>
      <c r="J138" s="244"/>
      <c r="K138" s="242"/>
      <c r="L138" s="131"/>
    </row>
    <row r="139" spans="4:12" ht="15" customHeight="1" x14ac:dyDescent="0.2">
      <c r="D139" s="129"/>
      <c r="E139" s="226" t="s">
        <v>189</v>
      </c>
      <c r="F139" s="227"/>
      <c r="G139" s="227"/>
      <c r="H139" s="239">
        <v>45716</v>
      </c>
      <c r="I139" s="240"/>
      <c r="J139" s="241"/>
      <c r="K139" s="239"/>
      <c r="L139" s="131"/>
    </row>
    <row r="140" spans="4:12" ht="15" customHeight="1" x14ac:dyDescent="0.2">
      <c r="D140" s="129"/>
      <c r="E140" s="226" t="s">
        <v>190</v>
      </c>
      <c r="F140" s="227"/>
      <c r="G140" s="227"/>
      <c r="H140" s="242" t="s">
        <v>202</v>
      </c>
      <c r="I140" s="243"/>
      <c r="J140" s="244"/>
      <c r="K140" s="242"/>
      <c r="L140" s="131"/>
    </row>
    <row r="141" spans="4:12" ht="15" customHeight="1" x14ac:dyDescent="0.2">
      <c r="D141" s="129"/>
      <c r="E141" s="226" t="s">
        <v>192</v>
      </c>
      <c r="F141" s="227"/>
      <c r="G141" s="227"/>
      <c r="H141" s="242" t="s">
        <v>193</v>
      </c>
      <c r="I141" s="243"/>
      <c r="J141" s="244"/>
      <c r="K141" s="242"/>
      <c r="L141" s="131"/>
    </row>
    <row r="142" spans="4:12" ht="15" customHeight="1" x14ac:dyDescent="0.2">
      <c r="D142" s="129"/>
      <c r="E142" s="226" t="s">
        <v>194</v>
      </c>
      <c r="F142" s="227"/>
      <c r="G142" s="227"/>
      <c r="H142" s="242" t="s">
        <v>203</v>
      </c>
      <c r="I142" s="243"/>
      <c r="J142" s="244"/>
      <c r="K142" s="242"/>
      <c r="L142" s="131"/>
    </row>
    <row r="143" spans="4:12" ht="15" customHeight="1" x14ac:dyDescent="0.2">
      <c r="D143" s="129"/>
      <c r="E143" s="226" t="s">
        <v>196</v>
      </c>
      <c r="F143" s="227"/>
      <c r="G143" s="227"/>
      <c r="H143" s="239">
        <v>45342</v>
      </c>
      <c r="I143" s="240"/>
      <c r="J143" s="241"/>
      <c r="K143" s="239"/>
      <c r="L143" s="131"/>
    </row>
    <row r="144" spans="4:12" ht="15" customHeight="1" x14ac:dyDescent="0.2">
      <c r="D144" s="129"/>
      <c r="E144" s="226" t="s">
        <v>197</v>
      </c>
      <c r="F144" s="227"/>
      <c r="G144" s="227"/>
      <c r="H144" s="239">
        <v>45792</v>
      </c>
      <c r="I144" s="240"/>
      <c r="J144" s="241"/>
      <c r="K144" s="239"/>
      <c r="L144" s="131"/>
    </row>
    <row r="145" spans="4:12" ht="15" customHeight="1" x14ac:dyDescent="0.2">
      <c r="D145" s="129"/>
      <c r="E145" s="226" t="s">
        <v>198</v>
      </c>
      <c r="F145" s="227"/>
      <c r="G145" s="227"/>
      <c r="H145" s="242" t="s">
        <v>204</v>
      </c>
      <c r="I145" s="243"/>
      <c r="J145" s="244"/>
      <c r="K145" s="242"/>
      <c r="L145" s="131"/>
    </row>
    <row r="146" spans="4:12" ht="13.5" customHeight="1" x14ac:dyDescent="0.2">
      <c r="D146" s="129"/>
      <c r="E146" s="228" t="s">
        <v>200</v>
      </c>
      <c r="F146" s="229"/>
      <c r="G146" s="229"/>
      <c r="H146" s="245"/>
      <c r="I146" s="246"/>
      <c r="J146" s="247"/>
      <c r="K146" s="245"/>
      <c r="L146" s="131"/>
    </row>
    <row r="147" spans="4:12" ht="3.75" customHeight="1" x14ac:dyDescent="0.2">
      <c r="E147" s="230"/>
      <c r="F147" s="230"/>
      <c r="G147" s="230"/>
      <c r="H147" s="248"/>
      <c r="I147" s="248"/>
      <c r="J147" s="248"/>
      <c r="K147" s="248"/>
    </row>
  </sheetData>
  <mergeCells count="114">
    <mergeCell ref="H141:K141"/>
    <mergeCell ref="H142:K142"/>
    <mergeCell ref="H143:K143"/>
    <mergeCell ref="H144:K144"/>
    <mergeCell ref="H145:K145"/>
    <mergeCell ref="H146:K146"/>
    <mergeCell ref="H147:K147"/>
    <mergeCell ref="R104:W104"/>
    <mergeCell ref="R12:R13"/>
    <mergeCell ref="R35:R36"/>
    <mergeCell ref="R64:R65"/>
    <mergeCell ref="R77:R78"/>
    <mergeCell ref="S12:S13"/>
    <mergeCell ref="S35:S36"/>
    <mergeCell ref="S64:S65"/>
    <mergeCell ref="S77:S78"/>
    <mergeCell ref="T12:AG12"/>
    <mergeCell ref="T35:AG35"/>
    <mergeCell ref="T64:AG64"/>
    <mergeCell ref="T77:AG77"/>
    <mergeCell ref="H132:K132"/>
    <mergeCell ref="H133:K133"/>
    <mergeCell ref="H134:K134"/>
    <mergeCell ref="H135:K135"/>
    <mergeCell ref="H136:K136"/>
    <mergeCell ref="H137:K137"/>
    <mergeCell ref="H138:K138"/>
    <mergeCell ref="H139:K139"/>
    <mergeCell ref="H140:K140"/>
    <mergeCell ref="H123:K123"/>
    <mergeCell ref="H124:K124"/>
    <mergeCell ref="H125:K125"/>
    <mergeCell ref="H126:K126"/>
    <mergeCell ref="H127:K127"/>
    <mergeCell ref="H128:K128"/>
    <mergeCell ref="H129:K129"/>
    <mergeCell ref="H130:K130"/>
    <mergeCell ref="H131:K131"/>
    <mergeCell ref="E142:G142"/>
    <mergeCell ref="E143:G143"/>
    <mergeCell ref="E144:G144"/>
    <mergeCell ref="E145:G145"/>
    <mergeCell ref="E146:G146"/>
    <mergeCell ref="E147:G147"/>
    <mergeCell ref="F5:K5"/>
    <mergeCell ref="H106:K106"/>
    <mergeCell ref="H107:K107"/>
    <mergeCell ref="H108:K108"/>
    <mergeCell ref="H109:K109"/>
    <mergeCell ref="H110:K110"/>
    <mergeCell ref="H111:K111"/>
    <mergeCell ref="H112:K112"/>
    <mergeCell ref="H113:K113"/>
    <mergeCell ref="H114:K114"/>
    <mergeCell ref="H115:K115"/>
    <mergeCell ref="H116:K116"/>
    <mergeCell ref="H117:K117"/>
    <mergeCell ref="H118:K118"/>
    <mergeCell ref="H119:K119"/>
    <mergeCell ref="H120:K120"/>
    <mergeCell ref="H121:K121"/>
    <mergeCell ref="H122:K122"/>
    <mergeCell ref="E133:G133"/>
    <mergeCell ref="E134:G134"/>
    <mergeCell ref="E135:G135"/>
    <mergeCell ref="E136:G136"/>
    <mergeCell ref="E137:G137"/>
    <mergeCell ref="E138:G138"/>
    <mergeCell ref="E139:G139"/>
    <mergeCell ref="E140:G140"/>
    <mergeCell ref="E141:G141"/>
    <mergeCell ref="E124:G124"/>
    <mergeCell ref="E125:G125"/>
    <mergeCell ref="E126:G126"/>
    <mergeCell ref="E127:G127"/>
    <mergeCell ref="E128:G128"/>
    <mergeCell ref="E129:G129"/>
    <mergeCell ref="E130:G130"/>
    <mergeCell ref="E131:G131"/>
    <mergeCell ref="E132:G132"/>
    <mergeCell ref="E115:G115"/>
    <mergeCell ref="E116:G116"/>
    <mergeCell ref="E117:G117"/>
    <mergeCell ref="E118:G118"/>
    <mergeCell ref="E119:G119"/>
    <mergeCell ref="E120:G120"/>
    <mergeCell ref="E121:G121"/>
    <mergeCell ref="E122:G122"/>
    <mergeCell ref="E123:G123"/>
    <mergeCell ref="E106:G106"/>
    <mergeCell ref="E107:G107"/>
    <mergeCell ref="E108:G108"/>
    <mergeCell ref="E109:G109"/>
    <mergeCell ref="E110:G110"/>
    <mergeCell ref="E111:G111"/>
    <mergeCell ref="E112:G112"/>
    <mergeCell ref="E113:G113"/>
    <mergeCell ref="E114:G114"/>
    <mergeCell ref="B12:B13"/>
    <mergeCell ref="B35:B36"/>
    <mergeCell ref="B64:B65"/>
    <mergeCell ref="B77:B78"/>
    <mergeCell ref="C12:C13"/>
    <mergeCell ref="C2:N2"/>
    <mergeCell ref="C3:N3"/>
    <mergeCell ref="C35:C36"/>
    <mergeCell ref="C6:N6"/>
    <mergeCell ref="C64:C65"/>
    <mergeCell ref="C77:C78"/>
    <mergeCell ref="C8:N8"/>
    <mergeCell ref="D12:Q12"/>
    <mergeCell ref="D35:Q35"/>
    <mergeCell ref="D64:Q64"/>
    <mergeCell ref="D77:Q77"/>
  </mergeCells>
  <pageMargins left="0.3543307" right="0.3543307" top="0.39370077999999997" bottom="0.39370077999999997" header="0.51181102000000001" footer="0.51181102000000001"/>
  <pageSetup paperSize="9" scale="55" orientation="landscape" blackAndWhite="1"/>
  <headerFooter alignWithMargins="0"/>
  <rowBreaks count="3" manualBreakCount="3">
    <brk id="33" max="16383" man="1"/>
    <brk id="62" max="16383" man="1"/>
    <brk id="75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9"/>
  <sheetViews>
    <sheetView zoomScale="85" zoomScaleNormal="85" workbookViewId="0">
      <pane xSplit="3" ySplit="4" topLeftCell="D5" activePane="bottomRight" state="frozen"/>
      <selection pane="topRight"/>
      <selection pane="bottomLeft"/>
      <selection pane="bottomRight" activeCell="D5" sqref="D5"/>
    </sheetView>
  </sheetViews>
  <sheetFormatPr defaultRowHeight="15" x14ac:dyDescent="0.2"/>
  <cols>
    <col min="1" max="1" width="0.85546875" customWidth="1"/>
    <col min="2" max="2" width="20.7109375" customWidth="1"/>
    <col min="3" max="3" width="5.7109375" customWidth="1"/>
    <col min="4" max="4" width="15.5703125" customWidth="1"/>
    <col min="5" max="5" width="16.85546875" customWidth="1"/>
    <col min="6" max="6" width="15.28515625" customWidth="1"/>
    <col min="7" max="7" width="16.85546875" customWidth="1"/>
    <col min="8" max="8" width="15" customWidth="1"/>
    <col min="9" max="17" width="13.85546875" customWidth="1"/>
    <col min="18" max="18" width="15.5703125" customWidth="1"/>
    <col min="19" max="19" width="16.85546875" customWidth="1"/>
    <col min="20" max="20" width="15.28515625" customWidth="1"/>
    <col min="21" max="21" width="16.85546875" customWidth="1"/>
    <col min="22" max="22" width="15" customWidth="1"/>
    <col min="23" max="31" width="13.85546875" customWidth="1"/>
    <col min="32" max="32" width="4.28515625" hidden="1" customWidth="1"/>
    <col min="33" max="33" width="4.42578125" hidden="1" customWidth="1"/>
  </cols>
  <sheetData>
    <row r="1" spans="1:33" ht="5.0999999999999996" customHeight="1" x14ac:dyDescent="0.2"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33" ht="12.75" customHeight="1" x14ac:dyDescent="0.2">
      <c r="B2" s="216" t="s">
        <v>27</v>
      </c>
      <c r="C2" s="217" t="s">
        <v>28</v>
      </c>
      <c r="D2" s="252" t="s">
        <v>29</v>
      </c>
      <c r="E2" s="253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5"/>
      <c r="R2" s="256" t="s">
        <v>30</v>
      </c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4"/>
      <c r="AG2" s="4"/>
    </row>
    <row r="3" spans="1:33" ht="58.5" customHeight="1" x14ac:dyDescent="0.2">
      <c r="B3" s="216"/>
      <c r="C3" s="217"/>
      <c r="D3" s="132" t="s">
        <v>205</v>
      </c>
      <c r="E3" s="132" t="s">
        <v>206</v>
      </c>
      <c r="F3" s="132" t="s">
        <v>207</v>
      </c>
      <c r="G3" s="132" t="s">
        <v>208</v>
      </c>
      <c r="H3" s="132" t="s">
        <v>209</v>
      </c>
      <c r="I3" s="132" t="s">
        <v>210</v>
      </c>
      <c r="J3" s="132" t="s">
        <v>37</v>
      </c>
      <c r="K3" s="132" t="s">
        <v>211</v>
      </c>
      <c r="L3" s="132" t="s">
        <v>39</v>
      </c>
      <c r="M3" s="132" t="s">
        <v>40</v>
      </c>
      <c r="N3" s="132" t="s">
        <v>41</v>
      </c>
      <c r="O3" s="132" t="s">
        <v>42</v>
      </c>
      <c r="P3" s="132" t="s">
        <v>43</v>
      </c>
      <c r="Q3" s="132" t="s">
        <v>44</v>
      </c>
      <c r="R3" s="133" t="s">
        <v>205</v>
      </c>
      <c r="S3" s="133" t="s">
        <v>206</v>
      </c>
      <c r="T3" s="133" t="s">
        <v>207</v>
      </c>
      <c r="U3" s="133" t="s">
        <v>208</v>
      </c>
      <c r="V3" s="133" t="s">
        <v>209</v>
      </c>
      <c r="W3" s="133" t="s">
        <v>210</v>
      </c>
      <c r="X3" s="133" t="s">
        <v>37</v>
      </c>
      <c r="Y3" s="133" t="s">
        <v>211</v>
      </c>
      <c r="Z3" s="133" t="s">
        <v>39</v>
      </c>
      <c r="AA3" s="133" t="s">
        <v>40</v>
      </c>
      <c r="AB3" s="133" t="s">
        <v>41</v>
      </c>
      <c r="AC3" s="133" t="s">
        <v>42</v>
      </c>
      <c r="AD3" s="133" t="s">
        <v>43</v>
      </c>
      <c r="AE3" s="134" t="s">
        <v>44</v>
      </c>
      <c r="AF3" s="4"/>
      <c r="AG3" s="4"/>
    </row>
    <row r="4" spans="1:33" ht="13.5" customHeight="1" x14ac:dyDescent="0.2">
      <c r="B4" s="25">
        <v>1</v>
      </c>
      <c r="C4" s="28">
        <v>2</v>
      </c>
      <c r="D4" s="135">
        <v>3</v>
      </c>
      <c r="E4" s="135">
        <v>4</v>
      </c>
      <c r="F4" s="135">
        <v>5</v>
      </c>
      <c r="G4" s="135">
        <v>6</v>
      </c>
      <c r="H4" s="135">
        <v>7</v>
      </c>
      <c r="I4" s="135">
        <v>8</v>
      </c>
      <c r="J4" s="135">
        <v>9</v>
      </c>
      <c r="K4" s="135">
        <v>10</v>
      </c>
      <c r="L4" s="135">
        <v>11</v>
      </c>
      <c r="M4" s="135">
        <v>12</v>
      </c>
      <c r="N4" s="135">
        <v>13</v>
      </c>
      <c r="O4" s="135">
        <v>14</v>
      </c>
      <c r="P4" s="135">
        <v>15</v>
      </c>
      <c r="Q4" s="135">
        <v>16</v>
      </c>
      <c r="R4" s="136">
        <v>17</v>
      </c>
      <c r="S4" s="136">
        <v>18</v>
      </c>
      <c r="T4" s="136">
        <v>19</v>
      </c>
      <c r="U4" s="136">
        <v>20</v>
      </c>
      <c r="V4" s="136">
        <v>21</v>
      </c>
      <c r="W4" s="136">
        <v>22</v>
      </c>
      <c r="X4" s="136">
        <v>23</v>
      </c>
      <c r="Y4" s="136">
        <v>24</v>
      </c>
      <c r="Z4" s="136">
        <v>25</v>
      </c>
      <c r="AA4" s="136">
        <v>26</v>
      </c>
      <c r="AB4" s="136">
        <v>27</v>
      </c>
      <c r="AC4" s="136">
        <v>28</v>
      </c>
      <c r="AD4" s="136">
        <v>29</v>
      </c>
      <c r="AE4" s="137">
        <v>30</v>
      </c>
      <c r="AF4" s="4"/>
      <c r="AG4" s="4"/>
    </row>
    <row r="5" spans="1:33" ht="15" customHeight="1" x14ac:dyDescent="0.2">
      <c r="A5" s="30"/>
      <c r="B5" s="138" t="s">
        <v>212</v>
      </c>
      <c r="C5" s="139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1"/>
      <c r="AF5" s="37"/>
      <c r="AG5" s="4"/>
    </row>
    <row r="6" spans="1:33" ht="15" customHeight="1" x14ac:dyDescent="0.2">
      <c r="A6" s="30"/>
      <c r="B6" s="142" t="s">
        <v>213</v>
      </c>
      <c r="C6" s="143" t="s">
        <v>47</v>
      </c>
      <c r="D6" s="40">
        <f>F6+Q6-E6</f>
        <v>46605381.050000004</v>
      </c>
      <c r="E6" s="144"/>
      <c r="F6" s="40">
        <f>H6+I6+J6+K6+L6+M6+N6+O6+P6-G6</f>
        <v>46605381.050000004</v>
      </c>
      <c r="G6" s="144"/>
      <c r="H6" s="42"/>
      <c r="I6" s="42"/>
      <c r="J6" s="42"/>
      <c r="K6" s="42"/>
      <c r="L6" s="42"/>
      <c r="M6" s="42"/>
      <c r="N6" s="42">
        <v>25820609.09</v>
      </c>
      <c r="O6" s="42">
        <v>9888739.8900000006</v>
      </c>
      <c r="P6" s="42">
        <v>10896032.07</v>
      </c>
      <c r="Q6" s="42"/>
      <c r="R6" s="40">
        <f>T6+AE6-S6</f>
        <v>46773640.460000001</v>
      </c>
      <c r="S6" s="144"/>
      <c r="T6" s="40">
        <f>V6+W6+X6+Y6+Z6+AA6+AB6+AC6+AD6-U6</f>
        <v>46773640.460000001</v>
      </c>
      <c r="U6" s="144"/>
      <c r="V6" s="42"/>
      <c r="W6" s="42"/>
      <c r="X6" s="42"/>
      <c r="Y6" s="42"/>
      <c r="Z6" s="42"/>
      <c r="AA6" s="42"/>
      <c r="AB6" s="42">
        <v>25781157.100000001</v>
      </c>
      <c r="AC6" s="42">
        <v>10335945.289999999</v>
      </c>
      <c r="AD6" s="42">
        <v>10656538.07</v>
      </c>
      <c r="AE6" s="43"/>
      <c r="AF6" s="8"/>
    </row>
    <row r="7" spans="1:33" ht="33.75" customHeight="1" x14ac:dyDescent="0.2">
      <c r="A7" s="30"/>
      <c r="B7" s="145" t="s">
        <v>214</v>
      </c>
      <c r="C7" s="146" t="s">
        <v>49</v>
      </c>
      <c r="D7" s="46">
        <f>F7+Q7-E7</f>
        <v>37323625.719999999</v>
      </c>
      <c r="E7" s="147"/>
      <c r="F7" s="46">
        <f>H7+I7+J7+K7+L7+M7+N7+O7+P7-G7</f>
        <v>37323625.719999999</v>
      </c>
      <c r="G7" s="147"/>
      <c r="H7" s="48"/>
      <c r="I7" s="48"/>
      <c r="J7" s="48"/>
      <c r="K7" s="48"/>
      <c r="L7" s="48"/>
      <c r="M7" s="48"/>
      <c r="N7" s="48">
        <v>22742629.809999999</v>
      </c>
      <c r="O7" s="48">
        <v>6324439.7300000004</v>
      </c>
      <c r="P7" s="48">
        <v>8256556.1799999997</v>
      </c>
      <c r="Q7" s="48"/>
      <c r="R7" s="46">
        <f>T7+AE7-S7</f>
        <v>38037385.400000006</v>
      </c>
      <c r="S7" s="147"/>
      <c r="T7" s="46">
        <f>V7+W7+X7+Y7+Z7+AA7+AB7+AC7+AD7-U7</f>
        <v>38037385.400000006</v>
      </c>
      <c r="U7" s="147"/>
      <c r="V7" s="48"/>
      <c r="W7" s="48"/>
      <c r="X7" s="48"/>
      <c r="Y7" s="48"/>
      <c r="Z7" s="48"/>
      <c r="AA7" s="48"/>
      <c r="AB7" s="48">
        <v>23354987.940000001</v>
      </c>
      <c r="AC7" s="48">
        <v>6657435.2800000003</v>
      </c>
      <c r="AD7" s="48">
        <v>8024962.1799999997</v>
      </c>
      <c r="AE7" s="49"/>
      <c r="AF7" s="8"/>
    </row>
    <row r="8" spans="1:33" ht="21.95" customHeight="1" x14ac:dyDescent="0.2">
      <c r="A8" s="30"/>
      <c r="B8" s="148" t="s">
        <v>50</v>
      </c>
      <c r="C8" s="146" t="s">
        <v>51</v>
      </c>
      <c r="D8" s="46">
        <f>F8+Q8-E8</f>
        <v>37323625.719999999</v>
      </c>
      <c r="E8" s="147"/>
      <c r="F8" s="46">
        <f>H8+I8+J8+K8+L8+M8+N8+O8+P8-G8</f>
        <v>37323625.719999999</v>
      </c>
      <c r="G8" s="147"/>
      <c r="H8" s="48"/>
      <c r="I8" s="48"/>
      <c r="J8" s="48"/>
      <c r="K8" s="48"/>
      <c r="L8" s="48"/>
      <c r="M8" s="48"/>
      <c r="N8" s="48">
        <v>22742629.809999999</v>
      </c>
      <c r="O8" s="48">
        <v>6324439.7300000004</v>
      </c>
      <c r="P8" s="48">
        <v>8256556.1799999997</v>
      </c>
      <c r="Q8" s="48"/>
      <c r="R8" s="46">
        <f>T8+AE8-S8</f>
        <v>38037385.400000006</v>
      </c>
      <c r="S8" s="147"/>
      <c r="T8" s="46">
        <f>V8+W8+X8+Y8+Z8+AA8+AB8+AC8+AD8-U8</f>
        <v>38037385.400000006</v>
      </c>
      <c r="U8" s="147"/>
      <c r="V8" s="48"/>
      <c r="W8" s="48"/>
      <c r="X8" s="48"/>
      <c r="Y8" s="48"/>
      <c r="Z8" s="48"/>
      <c r="AA8" s="48"/>
      <c r="AB8" s="48">
        <v>23354987.940000001</v>
      </c>
      <c r="AC8" s="48">
        <v>6657435.2800000003</v>
      </c>
      <c r="AD8" s="48">
        <v>8024962.1799999997</v>
      </c>
      <c r="AE8" s="49"/>
      <c r="AF8" s="8"/>
    </row>
    <row r="9" spans="1:33" ht="15" customHeight="1" x14ac:dyDescent="0.2">
      <c r="A9" s="30"/>
      <c r="B9" s="149" t="s">
        <v>215</v>
      </c>
      <c r="C9" s="146" t="s">
        <v>53</v>
      </c>
      <c r="D9" s="46">
        <f>D6-D7</f>
        <v>9281755.3300000057</v>
      </c>
      <c r="E9" s="147"/>
      <c r="F9" s="46">
        <f>F6-F7</f>
        <v>9281755.3300000057</v>
      </c>
      <c r="G9" s="147"/>
      <c r="H9" s="46">
        <f t="shared" ref="H9:R9" si="0">H6-H7</f>
        <v>0</v>
      </c>
      <c r="I9" s="46">
        <f t="shared" si="0"/>
        <v>0</v>
      </c>
      <c r="J9" s="46">
        <f t="shared" si="0"/>
        <v>0</v>
      </c>
      <c r="K9" s="46">
        <f t="shared" si="0"/>
        <v>0</v>
      </c>
      <c r="L9" s="46">
        <f t="shared" si="0"/>
        <v>0</v>
      </c>
      <c r="M9" s="46">
        <f t="shared" si="0"/>
        <v>0</v>
      </c>
      <c r="N9" s="46">
        <f t="shared" si="0"/>
        <v>3077979.2800000012</v>
      </c>
      <c r="O9" s="46">
        <f t="shared" si="0"/>
        <v>3564300.16</v>
      </c>
      <c r="P9" s="46">
        <f t="shared" si="0"/>
        <v>2639475.8900000006</v>
      </c>
      <c r="Q9" s="46">
        <f t="shared" si="0"/>
        <v>0</v>
      </c>
      <c r="R9" s="46">
        <f t="shared" si="0"/>
        <v>8736255.0599999949</v>
      </c>
      <c r="S9" s="147"/>
      <c r="T9" s="46">
        <f>T6-T7</f>
        <v>8736255.0599999949</v>
      </c>
      <c r="U9" s="147"/>
      <c r="V9" s="46">
        <f t="shared" ref="V9:AE9" si="1">V6-V7</f>
        <v>0</v>
      </c>
      <c r="W9" s="46">
        <f t="shared" si="1"/>
        <v>0</v>
      </c>
      <c r="X9" s="46">
        <f t="shared" si="1"/>
        <v>0</v>
      </c>
      <c r="Y9" s="46">
        <f t="shared" si="1"/>
        <v>0</v>
      </c>
      <c r="Z9" s="46">
        <f t="shared" si="1"/>
        <v>0</v>
      </c>
      <c r="AA9" s="46">
        <f t="shared" si="1"/>
        <v>0</v>
      </c>
      <c r="AB9" s="46">
        <f t="shared" si="1"/>
        <v>2426169.16</v>
      </c>
      <c r="AC9" s="46">
        <f t="shared" si="1"/>
        <v>3678510.0099999988</v>
      </c>
      <c r="AD9" s="46">
        <f t="shared" si="1"/>
        <v>2631575.8900000006</v>
      </c>
      <c r="AE9" s="51">
        <f t="shared" si="1"/>
        <v>0</v>
      </c>
      <c r="AF9" s="8"/>
    </row>
    <row r="10" spans="1:33" ht="15" customHeight="1" x14ac:dyDescent="0.2">
      <c r="A10" s="30"/>
      <c r="B10" s="145" t="s">
        <v>216</v>
      </c>
      <c r="C10" s="146" t="s">
        <v>55</v>
      </c>
      <c r="D10" s="46">
        <f>F10+Q10-E10</f>
        <v>38003</v>
      </c>
      <c r="E10" s="147"/>
      <c r="F10" s="46">
        <f>H10+I10+J10+K10+L10+M10+N10+O10+P10-G10</f>
        <v>38003</v>
      </c>
      <c r="G10" s="147"/>
      <c r="H10" s="48"/>
      <c r="I10" s="48"/>
      <c r="J10" s="48"/>
      <c r="K10" s="48"/>
      <c r="L10" s="48"/>
      <c r="M10" s="48"/>
      <c r="N10" s="48">
        <v>11003</v>
      </c>
      <c r="O10" s="48"/>
      <c r="P10" s="48">
        <v>27000</v>
      </c>
      <c r="Q10" s="48"/>
      <c r="R10" s="46">
        <f>T10+AE10-S10</f>
        <v>38003</v>
      </c>
      <c r="S10" s="147"/>
      <c r="T10" s="46">
        <f>V10+W10+X10+Y10+Z10+AA10+AB10+AC10+AD10-U10</f>
        <v>38003</v>
      </c>
      <c r="U10" s="147"/>
      <c r="V10" s="48"/>
      <c r="W10" s="48"/>
      <c r="X10" s="48"/>
      <c r="Y10" s="48"/>
      <c r="Z10" s="48"/>
      <c r="AA10" s="48"/>
      <c r="AB10" s="48">
        <v>11003</v>
      </c>
      <c r="AC10" s="48"/>
      <c r="AD10" s="48">
        <v>27000</v>
      </c>
      <c r="AE10" s="49"/>
      <c r="AF10" s="8"/>
    </row>
    <row r="11" spans="1:33" ht="33.75" customHeight="1" x14ac:dyDescent="0.2">
      <c r="A11" s="30"/>
      <c r="B11" s="145" t="s">
        <v>217</v>
      </c>
      <c r="C11" s="146" t="s">
        <v>57</v>
      </c>
      <c r="D11" s="46">
        <f>F11+Q11-E11</f>
        <v>27000</v>
      </c>
      <c r="E11" s="147"/>
      <c r="F11" s="46">
        <f>H11+I11+J11+K11+L11+M11+N11+O11+P11-G11</f>
        <v>27000</v>
      </c>
      <c r="G11" s="147"/>
      <c r="H11" s="48"/>
      <c r="I11" s="48"/>
      <c r="J11" s="48"/>
      <c r="K11" s="48"/>
      <c r="L11" s="48"/>
      <c r="M11" s="48"/>
      <c r="N11" s="48"/>
      <c r="O11" s="48"/>
      <c r="P11" s="48">
        <v>27000</v>
      </c>
      <c r="Q11" s="48"/>
      <c r="R11" s="46">
        <f>T11+AE11-S11</f>
        <v>27000</v>
      </c>
      <c r="S11" s="147"/>
      <c r="T11" s="46">
        <f>V11+W11+X11+Y11+Z11+AA11+AB11+AC11+AD11-U11</f>
        <v>27000</v>
      </c>
      <c r="U11" s="147"/>
      <c r="V11" s="48"/>
      <c r="W11" s="48"/>
      <c r="X11" s="48"/>
      <c r="Y11" s="48"/>
      <c r="Z11" s="48"/>
      <c r="AA11" s="48"/>
      <c r="AB11" s="48"/>
      <c r="AC11" s="48"/>
      <c r="AD11" s="48">
        <v>27000</v>
      </c>
      <c r="AE11" s="49"/>
      <c r="AF11" s="8"/>
    </row>
    <row r="12" spans="1:33" ht="21.75" customHeight="1" x14ac:dyDescent="0.2">
      <c r="A12" s="30"/>
      <c r="B12" s="148" t="s">
        <v>58</v>
      </c>
      <c r="C12" s="146" t="s">
        <v>59</v>
      </c>
      <c r="D12" s="46">
        <f>F12+Q12-E12</f>
        <v>27000</v>
      </c>
      <c r="E12" s="147"/>
      <c r="F12" s="46">
        <f>H12+I12+J12+K12+L12+M12+N12+O12+P12-G12</f>
        <v>27000</v>
      </c>
      <c r="G12" s="147"/>
      <c r="H12" s="48"/>
      <c r="I12" s="48"/>
      <c r="J12" s="48"/>
      <c r="K12" s="48"/>
      <c r="L12" s="48"/>
      <c r="M12" s="48"/>
      <c r="N12" s="48"/>
      <c r="O12" s="48"/>
      <c r="P12" s="48">
        <v>27000</v>
      </c>
      <c r="Q12" s="48"/>
      <c r="R12" s="46">
        <f>T12+AE12-S12</f>
        <v>27000</v>
      </c>
      <c r="S12" s="147"/>
      <c r="T12" s="46">
        <f>V12+W12+X12+Y12+Z12+AA12+AB12+AC12+AD12-U12</f>
        <v>27000</v>
      </c>
      <c r="U12" s="147"/>
      <c r="V12" s="48"/>
      <c r="W12" s="48"/>
      <c r="X12" s="48"/>
      <c r="Y12" s="48"/>
      <c r="Z12" s="48"/>
      <c r="AA12" s="48"/>
      <c r="AB12" s="48"/>
      <c r="AC12" s="48"/>
      <c r="AD12" s="48">
        <v>27000</v>
      </c>
      <c r="AE12" s="49"/>
      <c r="AF12" s="8"/>
    </row>
    <row r="13" spans="1:33" ht="15" customHeight="1" x14ac:dyDescent="0.2">
      <c r="A13" s="30"/>
      <c r="B13" s="145" t="s">
        <v>218</v>
      </c>
      <c r="C13" s="146" t="s">
        <v>61</v>
      </c>
      <c r="D13" s="46">
        <f>D10-D11</f>
        <v>11003</v>
      </c>
      <c r="E13" s="147"/>
      <c r="F13" s="46">
        <f>F10-F11</f>
        <v>11003</v>
      </c>
      <c r="G13" s="147"/>
      <c r="H13" s="46">
        <f t="shared" ref="H13:R13" si="2">H10-H11</f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46">
        <f t="shared" si="2"/>
        <v>0</v>
      </c>
      <c r="M13" s="46">
        <f t="shared" si="2"/>
        <v>0</v>
      </c>
      <c r="N13" s="46">
        <f t="shared" si="2"/>
        <v>11003</v>
      </c>
      <c r="O13" s="46">
        <f t="shared" si="2"/>
        <v>0</v>
      </c>
      <c r="P13" s="46">
        <f t="shared" si="2"/>
        <v>0</v>
      </c>
      <c r="Q13" s="46">
        <f t="shared" si="2"/>
        <v>0</v>
      </c>
      <c r="R13" s="46">
        <f t="shared" si="2"/>
        <v>11003</v>
      </c>
      <c r="S13" s="147"/>
      <c r="T13" s="46">
        <f>T10-T11</f>
        <v>11003</v>
      </c>
      <c r="U13" s="147"/>
      <c r="V13" s="46">
        <f t="shared" ref="V13:AE13" si="3">V10-V11</f>
        <v>0</v>
      </c>
      <c r="W13" s="46">
        <f t="shared" si="3"/>
        <v>0</v>
      </c>
      <c r="X13" s="46">
        <f t="shared" si="3"/>
        <v>0</v>
      </c>
      <c r="Y13" s="46">
        <f t="shared" si="3"/>
        <v>0</v>
      </c>
      <c r="Z13" s="46">
        <f t="shared" si="3"/>
        <v>0</v>
      </c>
      <c r="AA13" s="46">
        <f t="shared" si="3"/>
        <v>0</v>
      </c>
      <c r="AB13" s="46">
        <f t="shared" si="3"/>
        <v>11003</v>
      </c>
      <c r="AC13" s="46">
        <f t="shared" si="3"/>
        <v>0</v>
      </c>
      <c r="AD13" s="46">
        <f t="shared" si="3"/>
        <v>0</v>
      </c>
      <c r="AE13" s="51">
        <f t="shared" si="3"/>
        <v>0</v>
      </c>
      <c r="AF13" s="8"/>
    </row>
    <row r="14" spans="1:33" ht="15" customHeight="1" x14ac:dyDescent="0.2">
      <c r="A14" s="30"/>
      <c r="B14" s="149" t="s">
        <v>219</v>
      </c>
      <c r="C14" s="146" t="s">
        <v>63</v>
      </c>
      <c r="D14" s="46">
        <f t="shared" ref="D14:D26" si="4">F14+Q14-E14</f>
        <v>23577038.879999999</v>
      </c>
      <c r="E14" s="147"/>
      <c r="F14" s="46">
        <f t="shared" ref="F14:F26" si="5">H14+I14+J14+K14+L14+M14+N14+O14+P14-G14</f>
        <v>23577038.879999999</v>
      </c>
      <c r="G14" s="147"/>
      <c r="H14" s="48"/>
      <c r="I14" s="48"/>
      <c r="J14" s="48"/>
      <c r="K14" s="48"/>
      <c r="L14" s="48"/>
      <c r="M14" s="48"/>
      <c r="N14" s="48">
        <v>1</v>
      </c>
      <c r="O14" s="48">
        <v>23193764.09</v>
      </c>
      <c r="P14" s="48">
        <v>383273.79</v>
      </c>
      <c r="Q14" s="48"/>
      <c r="R14" s="46">
        <f t="shared" ref="R14:R26" si="6">T14+AE14-S14</f>
        <v>23577038.879999999</v>
      </c>
      <c r="S14" s="147"/>
      <c r="T14" s="46">
        <f t="shared" ref="T14:T26" si="7">V14+W14+X14+Y14+Z14+AA14+AB14+AC14+AD14-U14</f>
        <v>23577038.879999999</v>
      </c>
      <c r="U14" s="147"/>
      <c r="V14" s="48"/>
      <c r="W14" s="48"/>
      <c r="X14" s="48"/>
      <c r="Y14" s="48"/>
      <c r="Z14" s="48"/>
      <c r="AA14" s="48"/>
      <c r="AB14" s="48">
        <v>1</v>
      </c>
      <c r="AC14" s="48">
        <v>23193764.09</v>
      </c>
      <c r="AD14" s="48">
        <v>383273.79</v>
      </c>
      <c r="AE14" s="49"/>
      <c r="AF14" s="8"/>
    </row>
    <row r="15" spans="1:33" ht="15" customHeight="1" x14ac:dyDescent="0.2">
      <c r="A15" s="30"/>
      <c r="B15" s="149" t="s">
        <v>220</v>
      </c>
      <c r="C15" s="146" t="s">
        <v>65</v>
      </c>
      <c r="D15" s="46">
        <f t="shared" si="4"/>
        <v>7843002.4700000007</v>
      </c>
      <c r="E15" s="147"/>
      <c r="F15" s="46">
        <f t="shared" si="5"/>
        <v>7843002.4700000007</v>
      </c>
      <c r="G15" s="147"/>
      <c r="H15" s="48"/>
      <c r="I15" s="48"/>
      <c r="J15" s="48"/>
      <c r="K15" s="48"/>
      <c r="L15" s="48"/>
      <c r="M15" s="48"/>
      <c r="N15" s="48">
        <v>3710572.71</v>
      </c>
      <c r="O15" s="48">
        <v>2912614.94</v>
      </c>
      <c r="P15" s="48">
        <v>1219814.82</v>
      </c>
      <c r="Q15" s="48"/>
      <c r="R15" s="46">
        <f t="shared" si="6"/>
        <v>5567961.9799999995</v>
      </c>
      <c r="S15" s="147"/>
      <c r="T15" s="46">
        <f t="shared" si="7"/>
        <v>5567961.9799999995</v>
      </c>
      <c r="U15" s="147"/>
      <c r="V15" s="48"/>
      <c r="W15" s="48"/>
      <c r="X15" s="48"/>
      <c r="Y15" s="48"/>
      <c r="Z15" s="48"/>
      <c r="AA15" s="48"/>
      <c r="AB15" s="48">
        <v>3701876.36</v>
      </c>
      <c r="AC15" s="48">
        <v>1665409.73</v>
      </c>
      <c r="AD15" s="48">
        <v>200675.89</v>
      </c>
      <c r="AE15" s="49"/>
      <c r="AF15" s="8"/>
    </row>
    <row r="16" spans="1:33" ht="22.5" customHeight="1" x14ac:dyDescent="0.2">
      <c r="A16" s="30"/>
      <c r="B16" s="148" t="s">
        <v>66</v>
      </c>
      <c r="C16" s="146" t="s">
        <v>67</v>
      </c>
      <c r="D16" s="46">
        <f t="shared" si="4"/>
        <v>2454827.5699999998</v>
      </c>
      <c r="E16" s="147"/>
      <c r="F16" s="46">
        <f t="shared" si="5"/>
        <v>2454827.5699999998</v>
      </c>
      <c r="G16" s="147"/>
      <c r="H16" s="48"/>
      <c r="I16" s="48"/>
      <c r="J16" s="48"/>
      <c r="K16" s="48"/>
      <c r="L16" s="48"/>
      <c r="M16" s="48"/>
      <c r="N16" s="48">
        <v>2454827.5699999998</v>
      </c>
      <c r="O16" s="48"/>
      <c r="P16" s="48"/>
      <c r="Q16" s="48"/>
      <c r="R16" s="46">
        <f t="shared" si="6"/>
        <v>2421030.71</v>
      </c>
      <c r="S16" s="147"/>
      <c r="T16" s="46">
        <f t="shared" si="7"/>
        <v>2421030.71</v>
      </c>
      <c r="U16" s="147"/>
      <c r="V16" s="48"/>
      <c r="W16" s="48"/>
      <c r="X16" s="48"/>
      <c r="Y16" s="48"/>
      <c r="Z16" s="48"/>
      <c r="AA16" s="48"/>
      <c r="AB16" s="48">
        <v>2421030.71</v>
      </c>
      <c r="AC16" s="48"/>
      <c r="AD16" s="48"/>
      <c r="AE16" s="49"/>
      <c r="AF16" s="8"/>
    </row>
    <row r="17" spans="1:32" ht="15" customHeight="1" x14ac:dyDescent="0.2">
      <c r="A17" s="30"/>
      <c r="B17" s="145" t="s">
        <v>221</v>
      </c>
      <c r="C17" s="146" t="s">
        <v>69</v>
      </c>
      <c r="D17" s="46">
        <f t="shared" si="4"/>
        <v>180533.33</v>
      </c>
      <c r="E17" s="147"/>
      <c r="F17" s="46">
        <f t="shared" si="5"/>
        <v>180533.33</v>
      </c>
      <c r="G17" s="147"/>
      <c r="H17" s="48"/>
      <c r="I17" s="48"/>
      <c r="J17" s="48"/>
      <c r="K17" s="48"/>
      <c r="L17" s="48"/>
      <c r="M17" s="48"/>
      <c r="N17" s="48">
        <v>136193.32999999999</v>
      </c>
      <c r="O17" s="48"/>
      <c r="P17" s="48">
        <v>44340</v>
      </c>
      <c r="Q17" s="48"/>
      <c r="R17" s="46">
        <f t="shared" si="6"/>
        <v>289663.32999999996</v>
      </c>
      <c r="S17" s="147"/>
      <c r="T17" s="46">
        <f t="shared" si="7"/>
        <v>289663.32999999996</v>
      </c>
      <c r="U17" s="147"/>
      <c r="V17" s="48"/>
      <c r="W17" s="48"/>
      <c r="X17" s="48"/>
      <c r="Y17" s="48"/>
      <c r="Z17" s="48"/>
      <c r="AA17" s="48"/>
      <c r="AB17" s="48">
        <v>242623.33</v>
      </c>
      <c r="AC17" s="48"/>
      <c r="AD17" s="48">
        <v>47040</v>
      </c>
      <c r="AE17" s="49"/>
      <c r="AF17" s="8"/>
    </row>
    <row r="18" spans="1:32" ht="22.5" customHeight="1" x14ac:dyDescent="0.2">
      <c r="A18" s="30"/>
      <c r="B18" s="150" t="s">
        <v>70</v>
      </c>
      <c r="C18" s="146" t="s">
        <v>71</v>
      </c>
      <c r="D18" s="46">
        <f t="shared" si="4"/>
        <v>30540</v>
      </c>
      <c r="E18" s="147"/>
      <c r="F18" s="46">
        <f t="shared" si="5"/>
        <v>30540</v>
      </c>
      <c r="G18" s="147"/>
      <c r="H18" s="48"/>
      <c r="I18" s="48"/>
      <c r="J18" s="48"/>
      <c r="K18" s="48"/>
      <c r="L18" s="48"/>
      <c r="M18" s="48"/>
      <c r="N18" s="48"/>
      <c r="O18" s="48"/>
      <c r="P18" s="48">
        <v>30540</v>
      </c>
      <c r="Q18" s="48"/>
      <c r="R18" s="46">
        <f t="shared" si="6"/>
        <v>33240</v>
      </c>
      <c r="S18" s="147"/>
      <c r="T18" s="46">
        <f t="shared" si="7"/>
        <v>33240</v>
      </c>
      <c r="U18" s="147"/>
      <c r="V18" s="48"/>
      <c r="W18" s="48"/>
      <c r="X18" s="48"/>
      <c r="Y18" s="48"/>
      <c r="Z18" s="48"/>
      <c r="AA18" s="48"/>
      <c r="AB18" s="48"/>
      <c r="AC18" s="48"/>
      <c r="AD18" s="48">
        <v>33240</v>
      </c>
      <c r="AE18" s="49"/>
      <c r="AF18" s="8"/>
    </row>
    <row r="19" spans="1:32" ht="15" customHeight="1" x14ac:dyDescent="0.2">
      <c r="A19" s="30"/>
      <c r="B19" s="145" t="s">
        <v>222</v>
      </c>
      <c r="C19" s="146" t="s">
        <v>73</v>
      </c>
      <c r="D19" s="46">
        <f t="shared" si="4"/>
        <v>0</v>
      </c>
      <c r="E19" s="147"/>
      <c r="F19" s="46">
        <f t="shared" si="5"/>
        <v>0</v>
      </c>
      <c r="G19" s="147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6">
        <f t="shared" si="6"/>
        <v>0</v>
      </c>
      <c r="S19" s="147"/>
      <c r="T19" s="46">
        <f t="shared" si="7"/>
        <v>0</v>
      </c>
      <c r="U19" s="147"/>
      <c r="V19" s="48"/>
      <c r="W19" s="48"/>
      <c r="X19" s="48"/>
      <c r="Y19" s="48"/>
      <c r="Z19" s="48"/>
      <c r="AA19" s="48"/>
      <c r="AB19" s="48"/>
      <c r="AC19" s="48"/>
      <c r="AD19" s="48"/>
      <c r="AE19" s="49"/>
      <c r="AF19" s="8"/>
    </row>
    <row r="20" spans="1:32" ht="15" customHeight="1" x14ac:dyDescent="0.2">
      <c r="A20" s="30"/>
      <c r="B20" s="145" t="s">
        <v>223</v>
      </c>
      <c r="C20" s="146" t="s">
        <v>75</v>
      </c>
      <c r="D20" s="46">
        <f t="shared" si="4"/>
        <v>17989125.239999998</v>
      </c>
      <c r="E20" s="147"/>
      <c r="F20" s="46">
        <f t="shared" si="5"/>
        <v>17989125.239999998</v>
      </c>
      <c r="G20" s="147"/>
      <c r="H20" s="48"/>
      <c r="I20" s="48"/>
      <c r="J20" s="48"/>
      <c r="K20" s="48"/>
      <c r="L20" s="48"/>
      <c r="M20" s="48"/>
      <c r="N20" s="48">
        <v>615747.57999999996</v>
      </c>
      <c r="O20" s="48">
        <v>17373377.66</v>
      </c>
      <c r="P20" s="48"/>
      <c r="Q20" s="48"/>
      <c r="R20" s="46">
        <f t="shared" si="6"/>
        <v>25558717.77</v>
      </c>
      <c r="S20" s="147"/>
      <c r="T20" s="46">
        <f t="shared" si="7"/>
        <v>25558717.77</v>
      </c>
      <c r="U20" s="147"/>
      <c r="V20" s="48"/>
      <c r="W20" s="48"/>
      <c r="X20" s="48"/>
      <c r="Y20" s="48"/>
      <c r="Z20" s="48"/>
      <c r="AA20" s="48"/>
      <c r="AB20" s="48">
        <v>1618915.2</v>
      </c>
      <c r="AC20" s="48">
        <v>23939802.57</v>
      </c>
      <c r="AD20" s="48"/>
      <c r="AE20" s="49"/>
      <c r="AF20" s="8"/>
    </row>
    <row r="21" spans="1:32" ht="22.5" customHeight="1" x14ac:dyDescent="0.2">
      <c r="A21" s="30"/>
      <c r="B21" s="148" t="s">
        <v>66</v>
      </c>
      <c r="C21" s="146" t="s">
        <v>76</v>
      </c>
      <c r="D21" s="46">
        <f t="shared" si="4"/>
        <v>0</v>
      </c>
      <c r="E21" s="147"/>
      <c r="F21" s="46">
        <f t="shared" si="5"/>
        <v>0</v>
      </c>
      <c r="G21" s="147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6">
        <f t="shared" si="6"/>
        <v>0</v>
      </c>
      <c r="S21" s="147"/>
      <c r="T21" s="46">
        <f t="shared" si="7"/>
        <v>0</v>
      </c>
      <c r="U21" s="147"/>
      <c r="V21" s="48"/>
      <c r="W21" s="48"/>
      <c r="X21" s="48"/>
      <c r="Y21" s="48"/>
      <c r="Z21" s="48"/>
      <c r="AA21" s="48"/>
      <c r="AB21" s="48"/>
      <c r="AC21" s="48"/>
      <c r="AD21" s="48"/>
      <c r="AE21" s="49"/>
      <c r="AF21" s="8"/>
    </row>
    <row r="22" spans="1:32" ht="15" customHeight="1" x14ac:dyDescent="0.2">
      <c r="A22" s="30"/>
      <c r="B22" s="145" t="s">
        <v>224</v>
      </c>
      <c r="C22" s="146" t="s">
        <v>78</v>
      </c>
      <c r="D22" s="46">
        <f t="shared" si="4"/>
        <v>0</v>
      </c>
      <c r="E22" s="147"/>
      <c r="F22" s="46">
        <f t="shared" si="5"/>
        <v>0</v>
      </c>
      <c r="G22" s="147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6">
        <f t="shared" si="6"/>
        <v>0</v>
      </c>
      <c r="S22" s="147"/>
      <c r="T22" s="46">
        <f t="shared" si="7"/>
        <v>0</v>
      </c>
      <c r="U22" s="147"/>
      <c r="V22" s="48"/>
      <c r="W22" s="48"/>
      <c r="X22" s="48"/>
      <c r="Y22" s="48"/>
      <c r="Z22" s="48"/>
      <c r="AA22" s="48"/>
      <c r="AB22" s="48"/>
      <c r="AC22" s="48"/>
      <c r="AD22" s="48"/>
      <c r="AE22" s="49"/>
      <c r="AF22" s="8"/>
    </row>
    <row r="23" spans="1:32" ht="15" customHeight="1" x14ac:dyDescent="0.2">
      <c r="A23" s="30"/>
      <c r="B23" s="145" t="s">
        <v>225</v>
      </c>
      <c r="C23" s="146" t="s">
        <v>82</v>
      </c>
      <c r="D23" s="46">
        <f t="shared" si="4"/>
        <v>798183471.40999997</v>
      </c>
      <c r="E23" s="147"/>
      <c r="F23" s="46">
        <f t="shared" si="5"/>
        <v>798183471.40999997</v>
      </c>
      <c r="G23" s="147"/>
      <c r="H23" s="48"/>
      <c r="I23" s="48"/>
      <c r="J23" s="48"/>
      <c r="K23" s="48"/>
      <c r="L23" s="48"/>
      <c r="M23" s="48"/>
      <c r="N23" s="48">
        <v>283987634.61000001</v>
      </c>
      <c r="O23" s="48">
        <v>468165607.37</v>
      </c>
      <c r="P23" s="48">
        <v>46030229.43</v>
      </c>
      <c r="Q23" s="48"/>
      <c r="R23" s="46">
        <f t="shared" si="6"/>
        <v>921293909.22000003</v>
      </c>
      <c r="S23" s="147"/>
      <c r="T23" s="46">
        <f t="shared" si="7"/>
        <v>921293909.22000003</v>
      </c>
      <c r="U23" s="147"/>
      <c r="V23" s="48"/>
      <c r="W23" s="48"/>
      <c r="X23" s="48"/>
      <c r="Y23" s="48"/>
      <c r="Z23" s="48"/>
      <c r="AA23" s="48"/>
      <c r="AB23" s="48">
        <v>391837163.43000001</v>
      </c>
      <c r="AC23" s="48">
        <v>480421732.23000002</v>
      </c>
      <c r="AD23" s="48">
        <v>49035013.560000002</v>
      </c>
      <c r="AE23" s="49"/>
      <c r="AF23" s="8"/>
    </row>
    <row r="24" spans="1:32" ht="15" customHeight="1" x14ac:dyDescent="0.2">
      <c r="A24" s="30"/>
      <c r="B24" s="145" t="s">
        <v>226</v>
      </c>
      <c r="C24" s="146" t="s">
        <v>84</v>
      </c>
      <c r="D24" s="46">
        <f t="shared" si="4"/>
        <v>0</v>
      </c>
      <c r="E24" s="147"/>
      <c r="F24" s="46">
        <f t="shared" si="5"/>
        <v>0</v>
      </c>
      <c r="G24" s="147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6">
        <f t="shared" si="6"/>
        <v>0</v>
      </c>
      <c r="S24" s="147"/>
      <c r="T24" s="46">
        <f t="shared" si="7"/>
        <v>0</v>
      </c>
      <c r="U24" s="147"/>
      <c r="V24" s="48"/>
      <c r="W24" s="48"/>
      <c r="X24" s="48"/>
      <c r="Y24" s="48"/>
      <c r="Z24" s="48"/>
      <c r="AA24" s="48"/>
      <c r="AB24" s="48"/>
      <c r="AC24" s="48"/>
      <c r="AD24" s="48"/>
      <c r="AE24" s="49"/>
      <c r="AF24" s="8"/>
    </row>
    <row r="25" spans="1:32" ht="15" customHeight="1" x14ac:dyDescent="0.2">
      <c r="A25" s="30"/>
      <c r="B25" s="145" t="s">
        <v>227</v>
      </c>
      <c r="C25" s="146" t="s">
        <v>86</v>
      </c>
      <c r="D25" s="46">
        <f t="shared" si="4"/>
        <v>2477970.31</v>
      </c>
      <c r="E25" s="147"/>
      <c r="F25" s="46">
        <f t="shared" si="5"/>
        <v>2477970.31</v>
      </c>
      <c r="G25" s="147"/>
      <c r="H25" s="48"/>
      <c r="I25" s="48"/>
      <c r="J25" s="48"/>
      <c r="K25" s="48"/>
      <c r="L25" s="48"/>
      <c r="M25" s="48"/>
      <c r="N25" s="48">
        <v>32599</v>
      </c>
      <c r="O25" s="48">
        <v>2423262.5</v>
      </c>
      <c r="P25" s="48">
        <v>22108.81</v>
      </c>
      <c r="Q25" s="48"/>
      <c r="R25" s="46">
        <f t="shared" si="6"/>
        <v>2494914.2800000003</v>
      </c>
      <c r="S25" s="147"/>
      <c r="T25" s="46">
        <f t="shared" si="7"/>
        <v>2494914.2800000003</v>
      </c>
      <c r="U25" s="147"/>
      <c r="V25" s="48"/>
      <c r="W25" s="48"/>
      <c r="X25" s="48"/>
      <c r="Y25" s="48"/>
      <c r="Z25" s="48"/>
      <c r="AA25" s="48"/>
      <c r="AB25" s="48">
        <v>50588.31</v>
      </c>
      <c r="AC25" s="48">
        <v>2423262.5</v>
      </c>
      <c r="AD25" s="48">
        <v>21063.47</v>
      </c>
      <c r="AE25" s="49"/>
      <c r="AF25" s="8"/>
    </row>
    <row r="26" spans="1:32" ht="15" customHeight="1" x14ac:dyDescent="0.2">
      <c r="A26" s="30"/>
      <c r="B26" s="145" t="s">
        <v>228</v>
      </c>
      <c r="C26" s="146" t="s">
        <v>88</v>
      </c>
      <c r="D26" s="46">
        <f t="shared" si="4"/>
        <v>0</v>
      </c>
      <c r="E26" s="147"/>
      <c r="F26" s="46">
        <f t="shared" si="5"/>
        <v>0</v>
      </c>
      <c r="G26" s="147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6">
        <f t="shared" si="6"/>
        <v>0</v>
      </c>
      <c r="S26" s="147"/>
      <c r="T26" s="46">
        <f t="shared" si="7"/>
        <v>0</v>
      </c>
      <c r="U26" s="147"/>
      <c r="V26" s="48"/>
      <c r="W26" s="48"/>
      <c r="X26" s="48"/>
      <c r="Y26" s="48"/>
      <c r="Z26" s="48"/>
      <c r="AA26" s="48"/>
      <c r="AB26" s="48"/>
      <c r="AC26" s="48"/>
      <c r="AD26" s="48"/>
      <c r="AE26" s="49"/>
      <c r="AF26" s="8"/>
    </row>
    <row r="27" spans="1:32" ht="13.5" customHeight="1" x14ac:dyDescent="0.2">
      <c r="A27" s="30"/>
      <c r="B27" s="151" t="s">
        <v>229</v>
      </c>
      <c r="C27" s="152" t="s">
        <v>90</v>
      </c>
      <c r="D27" s="153">
        <f>D9+D13+D14+D15+D17+D19+D20+D22+D23+D24+D25+D26</f>
        <v>859543899.96999991</v>
      </c>
      <c r="E27" s="154"/>
      <c r="F27" s="153">
        <f>F9+F13+F14+F15+F17+F19+F20+F22+F23+F24+F25+F26</f>
        <v>859543899.96999991</v>
      </c>
      <c r="G27" s="154"/>
      <c r="H27" s="153">
        <f t="shared" ref="H27:R27" si="8">H9+H13+H14+H15+H17+H19+H20+H22+H23+H24+H25+H26</f>
        <v>0</v>
      </c>
      <c r="I27" s="153">
        <f t="shared" si="8"/>
        <v>0</v>
      </c>
      <c r="J27" s="153">
        <f t="shared" si="8"/>
        <v>0</v>
      </c>
      <c r="K27" s="153">
        <f t="shared" si="8"/>
        <v>0</v>
      </c>
      <c r="L27" s="153">
        <f t="shared" si="8"/>
        <v>0</v>
      </c>
      <c r="M27" s="153">
        <f t="shared" si="8"/>
        <v>0</v>
      </c>
      <c r="N27" s="153">
        <f t="shared" si="8"/>
        <v>291571730.50999999</v>
      </c>
      <c r="O27" s="153">
        <f t="shared" si="8"/>
        <v>517632926.72000003</v>
      </c>
      <c r="P27" s="153">
        <f t="shared" si="8"/>
        <v>50339242.740000002</v>
      </c>
      <c r="Q27" s="153">
        <f t="shared" si="8"/>
        <v>0</v>
      </c>
      <c r="R27" s="153">
        <f t="shared" si="8"/>
        <v>987529463.51999998</v>
      </c>
      <c r="S27" s="154"/>
      <c r="T27" s="153">
        <f>T9+T13+T14+T15+T17+T19+T20+T22+T23+T24+T25+T26</f>
        <v>987529463.51999998</v>
      </c>
      <c r="U27" s="154"/>
      <c r="V27" s="153">
        <f t="shared" ref="V27:AE27" si="9">V9+V13+V14+V15+V17+V19+V20+V22+V23+V24+V25+V26</f>
        <v>0</v>
      </c>
      <c r="W27" s="153">
        <f t="shared" si="9"/>
        <v>0</v>
      </c>
      <c r="X27" s="153">
        <f t="shared" si="9"/>
        <v>0</v>
      </c>
      <c r="Y27" s="153">
        <f t="shared" si="9"/>
        <v>0</v>
      </c>
      <c r="Z27" s="153">
        <f t="shared" si="9"/>
        <v>0</v>
      </c>
      <c r="AA27" s="153">
        <f t="shared" si="9"/>
        <v>0</v>
      </c>
      <c r="AB27" s="153">
        <f t="shared" si="9"/>
        <v>399888339.79000002</v>
      </c>
      <c r="AC27" s="153">
        <f t="shared" si="9"/>
        <v>535322481.13</v>
      </c>
      <c r="AD27" s="153">
        <f t="shared" si="9"/>
        <v>52318642.600000001</v>
      </c>
      <c r="AE27" s="153">
        <f t="shared" si="9"/>
        <v>0</v>
      </c>
      <c r="AF27" s="155"/>
    </row>
    <row r="28" spans="1:32" ht="15" customHeight="1" x14ac:dyDescent="0.2">
      <c r="A28" s="30"/>
      <c r="B28" s="156" t="s">
        <v>230</v>
      </c>
      <c r="C28" s="157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40"/>
      <c r="S28" s="159"/>
      <c r="T28" s="140"/>
      <c r="U28" s="159"/>
      <c r="V28" s="140"/>
      <c r="W28" s="140"/>
      <c r="X28" s="140"/>
      <c r="Y28" s="140"/>
      <c r="Z28" s="140"/>
      <c r="AA28" s="140"/>
      <c r="AB28" s="140"/>
      <c r="AC28" s="140"/>
      <c r="AD28" s="140"/>
      <c r="AE28" s="141"/>
      <c r="AF28" s="8"/>
    </row>
    <row r="29" spans="1:32" ht="15" customHeight="1" x14ac:dyDescent="0.2">
      <c r="A29" s="30"/>
      <c r="B29" s="160" t="s">
        <v>231</v>
      </c>
      <c r="C29" s="143" t="s">
        <v>93</v>
      </c>
      <c r="D29" s="40">
        <f>D30+D31+D35</f>
        <v>0</v>
      </c>
      <c r="E29" s="144"/>
      <c r="F29" s="40">
        <f>F30+F31+F35</f>
        <v>0</v>
      </c>
      <c r="G29" s="144"/>
      <c r="H29" s="40">
        <f t="shared" ref="H29:R29" si="10">H30+H31+H35</f>
        <v>0</v>
      </c>
      <c r="I29" s="40">
        <f t="shared" si="10"/>
        <v>0</v>
      </c>
      <c r="J29" s="40">
        <f t="shared" si="10"/>
        <v>0</v>
      </c>
      <c r="K29" s="40">
        <f t="shared" si="10"/>
        <v>0</v>
      </c>
      <c r="L29" s="40">
        <f t="shared" si="10"/>
        <v>0</v>
      </c>
      <c r="M29" s="40">
        <f t="shared" si="10"/>
        <v>0</v>
      </c>
      <c r="N29" s="40">
        <f t="shared" si="10"/>
        <v>0</v>
      </c>
      <c r="O29" s="40">
        <f t="shared" si="10"/>
        <v>0</v>
      </c>
      <c r="P29" s="40">
        <f t="shared" si="10"/>
        <v>0</v>
      </c>
      <c r="Q29" s="40">
        <f t="shared" si="10"/>
        <v>0</v>
      </c>
      <c r="R29" s="40">
        <f t="shared" si="10"/>
        <v>0</v>
      </c>
      <c r="S29" s="144"/>
      <c r="T29" s="40">
        <f>T30+T31+T35</f>
        <v>0</v>
      </c>
      <c r="U29" s="144"/>
      <c r="V29" s="40">
        <f t="shared" ref="V29:AE29" si="11">V30+V31+V35</f>
        <v>0</v>
      </c>
      <c r="W29" s="40">
        <f t="shared" si="11"/>
        <v>0</v>
      </c>
      <c r="X29" s="40">
        <f t="shared" si="11"/>
        <v>0</v>
      </c>
      <c r="Y29" s="40">
        <f t="shared" si="11"/>
        <v>0</v>
      </c>
      <c r="Z29" s="40">
        <f t="shared" si="11"/>
        <v>0</v>
      </c>
      <c r="AA29" s="40">
        <f t="shared" si="11"/>
        <v>0</v>
      </c>
      <c r="AB29" s="40">
        <f t="shared" si="11"/>
        <v>0</v>
      </c>
      <c r="AC29" s="40">
        <f t="shared" si="11"/>
        <v>0</v>
      </c>
      <c r="AD29" s="40">
        <f t="shared" si="11"/>
        <v>0</v>
      </c>
      <c r="AE29" s="77">
        <f t="shared" si="11"/>
        <v>0</v>
      </c>
      <c r="AF29" s="8"/>
    </row>
    <row r="30" spans="1:32" ht="15" customHeight="1" x14ac:dyDescent="0.2">
      <c r="A30" s="30"/>
      <c r="B30" s="150" t="s">
        <v>232</v>
      </c>
      <c r="C30" s="146" t="s">
        <v>95</v>
      </c>
      <c r="D30" s="46">
        <f t="shared" ref="D30:D52" si="12">F30+Q30-E30</f>
        <v>0</v>
      </c>
      <c r="E30" s="147"/>
      <c r="F30" s="46">
        <f t="shared" ref="F30:F52" si="13">H30+I30+J30+K30+L30+M30+N30+O30+P30-G30</f>
        <v>0</v>
      </c>
      <c r="G30" s="147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46">
        <f t="shared" ref="R30:R52" si="14">T30+AE30-S30</f>
        <v>0</v>
      </c>
      <c r="S30" s="147"/>
      <c r="T30" s="46">
        <f t="shared" ref="T30:T52" si="15">V30+W30+X30+Y30+Z30+AA30+AB30+AC30+AD30-U30</f>
        <v>0</v>
      </c>
      <c r="U30" s="147"/>
      <c r="V30" s="79"/>
      <c r="W30" s="79"/>
      <c r="X30" s="79"/>
      <c r="Y30" s="79"/>
      <c r="Z30" s="79"/>
      <c r="AA30" s="79"/>
      <c r="AB30" s="79"/>
      <c r="AC30" s="79"/>
      <c r="AD30" s="79"/>
      <c r="AE30" s="80"/>
      <c r="AF30" s="8"/>
    </row>
    <row r="31" spans="1:32" ht="15" customHeight="1" x14ac:dyDescent="0.2">
      <c r="A31" s="30"/>
      <c r="B31" s="148" t="s">
        <v>233</v>
      </c>
      <c r="C31" s="146" t="s">
        <v>97</v>
      </c>
      <c r="D31" s="46">
        <f t="shared" si="12"/>
        <v>0</v>
      </c>
      <c r="E31" s="147"/>
      <c r="F31" s="46">
        <f t="shared" si="13"/>
        <v>0</v>
      </c>
      <c r="G31" s="147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6">
        <f t="shared" si="14"/>
        <v>0</v>
      </c>
      <c r="S31" s="147"/>
      <c r="T31" s="46">
        <f t="shared" si="15"/>
        <v>0</v>
      </c>
      <c r="U31" s="147"/>
      <c r="V31" s="48"/>
      <c r="W31" s="48"/>
      <c r="X31" s="48"/>
      <c r="Y31" s="48"/>
      <c r="Z31" s="48"/>
      <c r="AA31" s="48"/>
      <c r="AB31" s="48"/>
      <c r="AC31" s="48"/>
      <c r="AD31" s="48"/>
      <c r="AE31" s="49"/>
      <c r="AF31" s="8"/>
    </row>
    <row r="32" spans="1:32" ht="15" customHeight="1" x14ac:dyDescent="0.2">
      <c r="A32" s="30"/>
      <c r="B32" s="161" t="s">
        <v>234</v>
      </c>
      <c r="C32" s="146" t="s">
        <v>99</v>
      </c>
      <c r="D32" s="46">
        <f t="shared" si="12"/>
        <v>0</v>
      </c>
      <c r="E32" s="147"/>
      <c r="F32" s="46">
        <f t="shared" si="13"/>
        <v>0</v>
      </c>
      <c r="G32" s="147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6">
        <f t="shared" si="14"/>
        <v>0</v>
      </c>
      <c r="S32" s="147"/>
      <c r="T32" s="46">
        <f t="shared" si="15"/>
        <v>0</v>
      </c>
      <c r="U32" s="147"/>
      <c r="V32" s="48"/>
      <c r="W32" s="48"/>
      <c r="X32" s="48"/>
      <c r="Y32" s="48"/>
      <c r="Z32" s="48"/>
      <c r="AA32" s="48"/>
      <c r="AB32" s="48"/>
      <c r="AC32" s="48"/>
      <c r="AD32" s="48"/>
      <c r="AE32" s="49"/>
      <c r="AF32" s="8"/>
    </row>
    <row r="33" spans="1:32" ht="33.75" customHeight="1" x14ac:dyDescent="0.2">
      <c r="A33" s="30"/>
      <c r="B33" s="162" t="s">
        <v>70</v>
      </c>
      <c r="C33" s="146" t="s">
        <v>100</v>
      </c>
      <c r="D33" s="46">
        <f t="shared" si="12"/>
        <v>0</v>
      </c>
      <c r="E33" s="147"/>
      <c r="F33" s="46">
        <f t="shared" si="13"/>
        <v>0</v>
      </c>
      <c r="G33" s="147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6">
        <f t="shared" si="14"/>
        <v>0</v>
      </c>
      <c r="S33" s="147"/>
      <c r="T33" s="46">
        <f t="shared" si="15"/>
        <v>0</v>
      </c>
      <c r="U33" s="147"/>
      <c r="V33" s="48"/>
      <c r="W33" s="48"/>
      <c r="X33" s="48"/>
      <c r="Y33" s="48"/>
      <c r="Z33" s="48"/>
      <c r="AA33" s="48"/>
      <c r="AB33" s="48"/>
      <c r="AC33" s="48"/>
      <c r="AD33" s="48"/>
      <c r="AE33" s="49"/>
      <c r="AF33" s="8"/>
    </row>
    <row r="34" spans="1:32" ht="15" customHeight="1" x14ac:dyDescent="0.2">
      <c r="A34" s="30"/>
      <c r="B34" s="161" t="s">
        <v>235</v>
      </c>
      <c r="C34" s="146" t="s">
        <v>102</v>
      </c>
      <c r="D34" s="46">
        <f t="shared" si="12"/>
        <v>0</v>
      </c>
      <c r="E34" s="147"/>
      <c r="F34" s="46">
        <f t="shared" si="13"/>
        <v>0</v>
      </c>
      <c r="G34" s="147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6">
        <f t="shared" si="14"/>
        <v>0</v>
      </c>
      <c r="S34" s="147"/>
      <c r="T34" s="46">
        <f t="shared" si="15"/>
        <v>0</v>
      </c>
      <c r="U34" s="147"/>
      <c r="V34" s="48"/>
      <c r="W34" s="48"/>
      <c r="X34" s="48"/>
      <c r="Y34" s="48"/>
      <c r="Z34" s="48"/>
      <c r="AA34" s="48"/>
      <c r="AB34" s="48"/>
      <c r="AC34" s="48"/>
      <c r="AD34" s="48"/>
      <c r="AE34" s="49"/>
      <c r="AF34" s="8"/>
    </row>
    <row r="35" spans="1:32" ht="15" customHeight="1" x14ac:dyDescent="0.2">
      <c r="A35" s="30"/>
      <c r="B35" s="148" t="s">
        <v>236</v>
      </c>
      <c r="C35" s="146" t="s">
        <v>104</v>
      </c>
      <c r="D35" s="46">
        <f t="shared" si="12"/>
        <v>0</v>
      </c>
      <c r="E35" s="147"/>
      <c r="F35" s="46">
        <f t="shared" si="13"/>
        <v>0</v>
      </c>
      <c r="G35" s="147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6">
        <f t="shared" si="14"/>
        <v>0</v>
      </c>
      <c r="S35" s="147"/>
      <c r="T35" s="46">
        <f t="shared" si="15"/>
        <v>0</v>
      </c>
      <c r="U35" s="147"/>
      <c r="V35" s="48"/>
      <c r="W35" s="48"/>
      <c r="X35" s="48"/>
      <c r="Y35" s="48"/>
      <c r="Z35" s="48"/>
      <c r="AA35" s="48"/>
      <c r="AB35" s="48"/>
      <c r="AC35" s="48"/>
      <c r="AD35" s="48"/>
      <c r="AE35" s="49"/>
      <c r="AF35" s="8"/>
    </row>
    <row r="36" spans="1:32" ht="15" customHeight="1" x14ac:dyDescent="0.2">
      <c r="A36" s="30"/>
      <c r="B36" s="145" t="s">
        <v>237</v>
      </c>
      <c r="C36" s="146" t="s">
        <v>106</v>
      </c>
      <c r="D36" s="46">
        <f t="shared" si="12"/>
        <v>75535059.059999987</v>
      </c>
      <c r="E36" s="147"/>
      <c r="F36" s="46">
        <f t="shared" si="13"/>
        <v>75535059.059999987</v>
      </c>
      <c r="G36" s="147"/>
      <c r="H36" s="48"/>
      <c r="I36" s="48"/>
      <c r="J36" s="48"/>
      <c r="K36" s="48"/>
      <c r="L36" s="48"/>
      <c r="M36" s="48"/>
      <c r="N36" s="48">
        <v>27574167.129999999</v>
      </c>
      <c r="O36" s="48">
        <v>42470962.719999999</v>
      </c>
      <c r="P36" s="48">
        <v>5489929.21</v>
      </c>
      <c r="Q36" s="48"/>
      <c r="R36" s="46">
        <f t="shared" si="14"/>
        <v>84155340.539999992</v>
      </c>
      <c r="S36" s="147"/>
      <c r="T36" s="46">
        <f t="shared" si="15"/>
        <v>84155340.539999992</v>
      </c>
      <c r="U36" s="147"/>
      <c r="V36" s="48"/>
      <c r="W36" s="48"/>
      <c r="X36" s="48"/>
      <c r="Y36" s="48"/>
      <c r="Z36" s="48"/>
      <c r="AA36" s="48"/>
      <c r="AB36" s="48">
        <v>45749019.189999998</v>
      </c>
      <c r="AC36" s="48">
        <v>28556547.91</v>
      </c>
      <c r="AD36" s="48">
        <v>9849773.4399999995</v>
      </c>
      <c r="AE36" s="49"/>
      <c r="AF36" s="8"/>
    </row>
    <row r="37" spans="1:32" ht="15" customHeight="1" x14ac:dyDescent="0.2">
      <c r="A37" s="30"/>
      <c r="B37" s="148">
        <v>20213000</v>
      </c>
      <c r="C37" s="146" t="s">
        <v>108</v>
      </c>
      <c r="D37" s="46">
        <f t="shared" si="12"/>
        <v>0</v>
      </c>
      <c r="E37" s="147"/>
      <c r="F37" s="46">
        <f t="shared" si="13"/>
        <v>0</v>
      </c>
      <c r="G37" s="147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6">
        <f t="shared" si="14"/>
        <v>0</v>
      </c>
      <c r="S37" s="147"/>
      <c r="T37" s="46">
        <f t="shared" si="15"/>
        <v>0</v>
      </c>
      <c r="U37" s="147"/>
      <c r="V37" s="48"/>
      <c r="W37" s="48"/>
      <c r="X37" s="48"/>
      <c r="Y37" s="48"/>
      <c r="Z37" s="48"/>
      <c r="AA37" s="48"/>
      <c r="AB37" s="48"/>
      <c r="AC37" s="48">
        <v>0</v>
      </c>
      <c r="AD37" s="48"/>
      <c r="AE37" s="49"/>
      <c r="AF37" s="8"/>
    </row>
    <row r="38" spans="1:32" ht="15" customHeight="1" x14ac:dyDescent="0.2">
      <c r="A38" s="30"/>
      <c r="B38" s="145" t="s">
        <v>238</v>
      </c>
      <c r="C38" s="146" t="s">
        <v>110</v>
      </c>
      <c r="D38" s="46">
        <f t="shared" si="12"/>
        <v>0</v>
      </c>
      <c r="E38" s="147"/>
      <c r="F38" s="46">
        <f t="shared" si="13"/>
        <v>0</v>
      </c>
      <c r="G38" s="147"/>
      <c r="H38" s="48"/>
      <c r="I38" s="48"/>
      <c r="J38" s="48"/>
      <c r="K38" s="48"/>
      <c r="L38" s="48"/>
      <c r="M38" s="48"/>
      <c r="N38" s="48">
        <v>0</v>
      </c>
      <c r="O38" s="48">
        <v>0</v>
      </c>
      <c r="P38" s="48">
        <v>0</v>
      </c>
      <c r="Q38" s="48"/>
      <c r="R38" s="46">
        <f t="shared" si="14"/>
        <v>0</v>
      </c>
      <c r="S38" s="147"/>
      <c r="T38" s="46">
        <f t="shared" si="15"/>
        <v>0</v>
      </c>
      <c r="U38" s="147"/>
      <c r="V38" s="48"/>
      <c r="W38" s="48"/>
      <c r="X38" s="48"/>
      <c r="Y38" s="48"/>
      <c r="Z38" s="48"/>
      <c r="AA38" s="48"/>
      <c r="AB38" s="48">
        <v>0</v>
      </c>
      <c r="AC38" s="48">
        <v>0</v>
      </c>
      <c r="AD38" s="48">
        <v>0</v>
      </c>
      <c r="AE38" s="49"/>
      <c r="AF38" s="8"/>
    </row>
    <row r="39" spans="1:32" ht="15" customHeight="1" x14ac:dyDescent="0.2">
      <c r="A39" s="30"/>
      <c r="B39" s="148" t="s">
        <v>239</v>
      </c>
      <c r="C39" s="146" t="s">
        <v>112</v>
      </c>
      <c r="D39" s="46">
        <f t="shared" si="12"/>
        <v>0</v>
      </c>
      <c r="E39" s="147"/>
      <c r="F39" s="46">
        <f t="shared" si="13"/>
        <v>0</v>
      </c>
      <c r="G39" s="147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6">
        <f t="shared" si="14"/>
        <v>0</v>
      </c>
      <c r="S39" s="147"/>
      <c r="T39" s="46">
        <f t="shared" si="15"/>
        <v>0</v>
      </c>
      <c r="U39" s="147"/>
      <c r="V39" s="48"/>
      <c r="W39" s="48"/>
      <c r="X39" s="48"/>
      <c r="Y39" s="48"/>
      <c r="Z39" s="48"/>
      <c r="AA39" s="48"/>
      <c r="AB39" s="48"/>
      <c r="AC39" s="48"/>
      <c r="AD39" s="48"/>
      <c r="AE39" s="49"/>
      <c r="AF39" s="8"/>
    </row>
    <row r="40" spans="1:32" ht="15" customHeight="1" x14ac:dyDescent="0.2">
      <c r="A40" s="30"/>
      <c r="B40" s="145" t="s">
        <v>240</v>
      </c>
      <c r="C40" s="146" t="s">
        <v>114</v>
      </c>
      <c r="D40" s="46">
        <f t="shared" si="12"/>
        <v>0</v>
      </c>
      <c r="E40" s="147"/>
      <c r="F40" s="46">
        <f t="shared" si="13"/>
        <v>0</v>
      </c>
      <c r="G40" s="147"/>
      <c r="H40" s="48"/>
      <c r="I40" s="48"/>
      <c r="J40" s="48"/>
      <c r="K40" s="48"/>
      <c r="L40" s="48"/>
      <c r="M40" s="48"/>
      <c r="N40" s="48">
        <v>0</v>
      </c>
      <c r="O40" s="48">
        <v>0</v>
      </c>
      <c r="P40" s="48">
        <v>0</v>
      </c>
      <c r="Q40" s="48"/>
      <c r="R40" s="46">
        <f t="shared" si="14"/>
        <v>0</v>
      </c>
      <c r="S40" s="147"/>
      <c r="T40" s="46">
        <f t="shared" si="15"/>
        <v>0</v>
      </c>
      <c r="U40" s="147"/>
      <c r="V40" s="48"/>
      <c r="W40" s="48"/>
      <c r="X40" s="48"/>
      <c r="Y40" s="48"/>
      <c r="Z40" s="48"/>
      <c r="AA40" s="48"/>
      <c r="AB40" s="48">
        <v>0</v>
      </c>
      <c r="AC40" s="48">
        <v>0</v>
      </c>
      <c r="AD40" s="48">
        <v>0</v>
      </c>
      <c r="AE40" s="49"/>
      <c r="AF40" s="8"/>
    </row>
    <row r="41" spans="1:32" ht="22.5" customHeight="1" x14ac:dyDescent="0.2">
      <c r="A41" s="30"/>
      <c r="B41" s="148" t="s">
        <v>70</v>
      </c>
      <c r="C41" s="146" t="s">
        <v>115</v>
      </c>
      <c r="D41" s="46">
        <f t="shared" si="12"/>
        <v>0</v>
      </c>
      <c r="E41" s="147"/>
      <c r="F41" s="46">
        <f t="shared" si="13"/>
        <v>0</v>
      </c>
      <c r="G41" s="147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6">
        <f t="shared" si="14"/>
        <v>0</v>
      </c>
      <c r="S41" s="147"/>
      <c r="T41" s="46">
        <f t="shared" si="15"/>
        <v>0</v>
      </c>
      <c r="U41" s="147"/>
      <c r="V41" s="48"/>
      <c r="W41" s="48"/>
      <c r="X41" s="48"/>
      <c r="Y41" s="48"/>
      <c r="Z41" s="48"/>
      <c r="AA41" s="48"/>
      <c r="AB41" s="48"/>
      <c r="AC41" s="48"/>
      <c r="AD41" s="48"/>
      <c r="AE41" s="49"/>
      <c r="AF41" s="8"/>
    </row>
    <row r="42" spans="1:32" ht="15" customHeight="1" x14ac:dyDescent="0.2">
      <c r="A42" s="30"/>
      <c r="B42" s="145" t="s">
        <v>241</v>
      </c>
      <c r="C42" s="146" t="s">
        <v>117</v>
      </c>
      <c r="D42" s="46">
        <f t="shared" si="12"/>
        <v>952948180.40999997</v>
      </c>
      <c r="E42" s="147"/>
      <c r="F42" s="46">
        <f t="shared" si="13"/>
        <v>952948180.40999997</v>
      </c>
      <c r="G42" s="147"/>
      <c r="H42" s="48"/>
      <c r="I42" s="48"/>
      <c r="J42" s="48"/>
      <c r="K42" s="48"/>
      <c r="L42" s="48"/>
      <c r="M42" s="48"/>
      <c r="N42" s="48">
        <v>934582680.40999997</v>
      </c>
      <c r="O42" s="48">
        <v>18365500</v>
      </c>
      <c r="P42" s="48"/>
      <c r="Q42" s="48"/>
      <c r="R42" s="46">
        <f t="shared" si="14"/>
        <v>928504897.88</v>
      </c>
      <c r="S42" s="147"/>
      <c r="T42" s="46">
        <f t="shared" si="15"/>
        <v>928504897.88</v>
      </c>
      <c r="U42" s="147"/>
      <c r="V42" s="48"/>
      <c r="W42" s="48"/>
      <c r="X42" s="48"/>
      <c r="Y42" s="48"/>
      <c r="Z42" s="48"/>
      <c r="AA42" s="48"/>
      <c r="AB42" s="48">
        <v>928144397.88</v>
      </c>
      <c r="AC42" s="48">
        <v>360500</v>
      </c>
      <c r="AD42" s="48"/>
      <c r="AE42" s="49"/>
      <c r="AF42" s="8"/>
    </row>
    <row r="43" spans="1:32" ht="22.5" customHeight="1" x14ac:dyDescent="0.2">
      <c r="A43" s="30"/>
      <c r="B43" s="148" t="s">
        <v>70</v>
      </c>
      <c r="C43" s="146" t="s">
        <v>118</v>
      </c>
      <c r="D43" s="46">
        <f t="shared" si="12"/>
        <v>0</v>
      </c>
      <c r="E43" s="147"/>
      <c r="F43" s="46">
        <f t="shared" si="13"/>
        <v>0</v>
      </c>
      <c r="G43" s="147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6">
        <f t="shared" si="14"/>
        <v>0</v>
      </c>
      <c r="S43" s="147"/>
      <c r="T43" s="46">
        <f t="shared" si="15"/>
        <v>0</v>
      </c>
      <c r="U43" s="147"/>
      <c r="V43" s="48"/>
      <c r="W43" s="48"/>
      <c r="X43" s="48"/>
      <c r="Y43" s="48"/>
      <c r="Z43" s="48"/>
      <c r="AA43" s="48"/>
      <c r="AB43" s="48"/>
      <c r="AC43" s="48"/>
      <c r="AD43" s="48"/>
      <c r="AE43" s="49"/>
      <c r="AF43" s="8"/>
    </row>
    <row r="44" spans="1:32" ht="15" customHeight="1" x14ac:dyDescent="0.2">
      <c r="A44" s="30"/>
      <c r="B44" s="145" t="s">
        <v>242</v>
      </c>
      <c r="C44" s="146" t="s">
        <v>120</v>
      </c>
      <c r="D44" s="46">
        <f t="shared" si="12"/>
        <v>128789434.49999999</v>
      </c>
      <c r="E44" s="79"/>
      <c r="F44" s="46">
        <f t="shared" si="13"/>
        <v>128789434.49999999</v>
      </c>
      <c r="G44" s="79"/>
      <c r="H44" s="48"/>
      <c r="I44" s="48"/>
      <c r="J44" s="48"/>
      <c r="K44" s="48"/>
      <c r="L44" s="48"/>
      <c r="M44" s="48"/>
      <c r="N44" s="48">
        <v>87808531.879999995</v>
      </c>
      <c r="O44" s="48">
        <v>38706876.229999997</v>
      </c>
      <c r="P44" s="48">
        <v>2274026.39</v>
      </c>
      <c r="Q44" s="48"/>
      <c r="R44" s="46">
        <f t="shared" si="14"/>
        <v>134313400.41</v>
      </c>
      <c r="S44" s="79"/>
      <c r="T44" s="46">
        <f t="shared" si="15"/>
        <v>134313400.41</v>
      </c>
      <c r="U44" s="79"/>
      <c r="V44" s="48"/>
      <c r="W44" s="48"/>
      <c r="X44" s="48"/>
      <c r="Y44" s="48"/>
      <c r="Z44" s="48"/>
      <c r="AA44" s="48"/>
      <c r="AB44" s="48">
        <v>74057430.969999999</v>
      </c>
      <c r="AC44" s="48">
        <v>58457382.600000001</v>
      </c>
      <c r="AD44" s="48">
        <v>1798586.84</v>
      </c>
      <c r="AE44" s="49"/>
      <c r="AF44" s="8"/>
    </row>
    <row r="45" spans="1:32" ht="22.5" customHeight="1" x14ac:dyDescent="0.2">
      <c r="A45" s="30"/>
      <c r="B45" s="148" t="s">
        <v>121</v>
      </c>
      <c r="C45" s="146" t="s">
        <v>122</v>
      </c>
      <c r="D45" s="46">
        <f t="shared" si="12"/>
        <v>110361465.98999999</v>
      </c>
      <c r="E45" s="79"/>
      <c r="F45" s="46">
        <f t="shared" si="13"/>
        <v>110361465.98999999</v>
      </c>
      <c r="G45" s="79"/>
      <c r="H45" s="48"/>
      <c r="I45" s="48"/>
      <c r="J45" s="48"/>
      <c r="K45" s="48"/>
      <c r="L45" s="48"/>
      <c r="M45" s="48"/>
      <c r="N45" s="48">
        <v>79095539.829999998</v>
      </c>
      <c r="O45" s="48">
        <v>31265926.16</v>
      </c>
      <c r="P45" s="48"/>
      <c r="Q45" s="48"/>
      <c r="R45" s="46">
        <f t="shared" si="14"/>
        <v>100358227.73999999</v>
      </c>
      <c r="S45" s="79"/>
      <c r="T45" s="46">
        <f t="shared" si="15"/>
        <v>100358227.73999999</v>
      </c>
      <c r="U45" s="79"/>
      <c r="V45" s="48"/>
      <c r="W45" s="48"/>
      <c r="X45" s="48"/>
      <c r="Y45" s="48"/>
      <c r="Z45" s="48"/>
      <c r="AA45" s="48"/>
      <c r="AB45" s="48">
        <v>69957661.159999996</v>
      </c>
      <c r="AC45" s="48">
        <v>30400566.579999998</v>
      </c>
      <c r="AD45" s="48"/>
      <c r="AE45" s="49"/>
      <c r="AF45" s="8"/>
    </row>
    <row r="46" spans="1:32" ht="22.5" customHeight="1" x14ac:dyDescent="0.2">
      <c r="A46" s="30"/>
      <c r="B46" s="145" t="s">
        <v>243</v>
      </c>
      <c r="C46" s="146" t="s">
        <v>124</v>
      </c>
      <c r="D46" s="46">
        <f t="shared" si="12"/>
        <v>11366924.130000001</v>
      </c>
      <c r="E46" s="79"/>
      <c r="F46" s="46">
        <f t="shared" si="13"/>
        <v>11366924.130000001</v>
      </c>
      <c r="G46" s="79"/>
      <c r="H46" s="48"/>
      <c r="I46" s="48"/>
      <c r="J46" s="48"/>
      <c r="K46" s="48"/>
      <c r="L46" s="48"/>
      <c r="M46" s="48"/>
      <c r="N46" s="48">
        <v>1293475.4099999999</v>
      </c>
      <c r="O46" s="48">
        <v>10046603.48</v>
      </c>
      <c r="P46" s="48">
        <v>26845.24</v>
      </c>
      <c r="Q46" s="48"/>
      <c r="R46" s="46">
        <f t="shared" si="14"/>
        <v>161377711.85999998</v>
      </c>
      <c r="S46" s="79"/>
      <c r="T46" s="46">
        <f t="shared" si="15"/>
        <v>161377711.85999998</v>
      </c>
      <c r="U46" s="79"/>
      <c r="V46" s="48"/>
      <c r="W46" s="48"/>
      <c r="X46" s="48"/>
      <c r="Y46" s="48"/>
      <c r="Z46" s="48"/>
      <c r="AA46" s="48"/>
      <c r="AB46" s="48">
        <v>700491.01</v>
      </c>
      <c r="AC46" s="48">
        <v>160593695.69</v>
      </c>
      <c r="AD46" s="48">
        <v>83525.16</v>
      </c>
      <c r="AE46" s="49"/>
      <c r="AF46" s="8"/>
    </row>
    <row r="47" spans="1:32" ht="22.5" customHeight="1" x14ac:dyDescent="0.2">
      <c r="A47" s="30"/>
      <c r="B47" s="148" t="s">
        <v>121</v>
      </c>
      <c r="C47" s="146" t="s">
        <v>128</v>
      </c>
      <c r="D47" s="46">
        <f t="shared" si="12"/>
        <v>0</v>
      </c>
      <c r="E47" s="79"/>
      <c r="F47" s="46">
        <f t="shared" si="13"/>
        <v>0</v>
      </c>
      <c r="G47" s="79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6">
        <f t="shared" si="14"/>
        <v>0</v>
      </c>
      <c r="S47" s="79"/>
      <c r="T47" s="46">
        <f t="shared" si="15"/>
        <v>0</v>
      </c>
      <c r="U47" s="79"/>
      <c r="V47" s="48"/>
      <c r="W47" s="48"/>
      <c r="X47" s="48"/>
      <c r="Y47" s="48"/>
      <c r="Z47" s="48"/>
      <c r="AA47" s="48"/>
      <c r="AB47" s="48"/>
      <c r="AC47" s="48"/>
      <c r="AD47" s="48"/>
      <c r="AE47" s="49"/>
      <c r="AF47" s="8"/>
    </row>
    <row r="48" spans="1:32" ht="15" customHeight="1" x14ac:dyDescent="0.2">
      <c r="A48" s="30"/>
      <c r="B48" s="145" t="s">
        <v>244</v>
      </c>
      <c r="C48" s="146" t="s">
        <v>130</v>
      </c>
      <c r="D48" s="46">
        <f t="shared" si="12"/>
        <v>323131</v>
      </c>
      <c r="E48" s="147"/>
      <c r="F48" s="46">
        <f t="shared" si="13"/>
        <v>323131</v>
      </c>
      <c r="G48" s="79"/>
      <c r="H48" s="48"/>
      <c r="I48" s="48"/>
      <c r="J48" s="48"/>
      <c r="K48" s="48"/>
      <c r="L48" s="48"/>
      <c r="M48" s="48"/>
      <c r="N48" s="48">
        <v>323131</v>
      </c>
      <c r="O48" s="48"/>
      <c r="P48" s="48"/>
      <c r="Q48" s="48"/>
      <c r="R48" s="46">
        <f t="shared" si="14"/>
        <v>323131</v>
      </c>
      <c r="S48" s="147"/>
      <c r="T48" s="46">
        <f t="shared" si="15"/>
        <v>323131</v>
      </c>
      <c r="U48" s="79"/>
      <c r="V48" s="48"/>
      <c r="W48" s="48"/>
      <c r="X48" s="48"/>
      <c r="Y48" s="48"/>
      <c r="Z48" s="48"/>
      <c r="AA48" s="48"/>
      <c r="AB48" s="48">
        <v>323131</v>
      </c>
      <c r="AC48" s="48"/>
      <c r="AD48" s="48"/>
      <c r="AE48" s="49"/>
      <c r="AF48" s="8"/>
    </row>
    <row r="49" spans="1:32" ht="22.5" customHeight="1" x14ac:dyDescent="0.2">
      <c r="A49" s="30"/>
      <c r="B49" s="150" t="s">
        <v>70</v>
      </c>
      <c r="C49" s="146" t="s">
        <v>131</v>
      </c>
      <c r="D49" s="46">
        <f t="shared" si="12"/>
        <v>0</v>
      </c>
      <c r="E49" s="147"/>
      <c r="F49" s="46">
        <f t="shared" si="13"/>
        <v>0</v>
      </c>
      <c r="G49" s="79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6">
        <f t="shared" si="14"/>
        <v>0</v>
      </c>
      <c r="S49" s="147"/>
      <c r="T49" s="46">
        <f t="shared" si="15"/>
        <v>0</v>
      </c>
      <c r="U49" s="79"/>
      <c r="V49" s="48"/>
      <c r="W49" s="48"/>
      <c r="X49" s="48"/>
      <c r="Y49" s="48"/>
      <c r="Z49" s="48"/>
      <c r="AA49" s="48"/>
      <c r="AB49" s="48"/>
      <c r="AC49" s="48"/>
      <c r="AD49" s="48"/>
      <c r="AE49" s="49"/>
      <c r="AF49" s="8"/>
    </row>
    <row r="50" spans="1:32" ht="15" customHeight="1" x14ac:dyDescent="0.2">
      <c r="A50" s="30"/>
      <c r="B50" s="163" t="s">
        <v>245</v>
      </c>
      <c r="C50" s="146" t="s">
        <v>133</v>
      </c>
      <c r="D50" s="46">
        <f t="shared" si="12"/>
        <v>1000</v>
      </c>
      <c r="E50" s="147"/>
      <c r="F50" s="46">
        <f t="shared" si="13"/>
        <v>1000</v>
      </c>
      <c r="G50" s="147"/>
      <c r="H50" s="48"/>
      <c r="I50" s="48"/>
      <c r="J50" s="48"/>
      <c r="K50" s="48"/>
      <c r="L50" s="48"/>
      <c r="M50" s="48"/>
      <c r="N50" s="48"/>
      <c r="O50" s="48"/>
      <c r="P50" s="48">
        <v>1000</v>
      </c>
      <c r="Q50" s="48"/>
      <c r="R50" s="46">
        <f t="shared" si="14"/>
        <v>0</v>
      </c>
      <c r="S50" s="147"/>
      <c r="T50" s="46">
        <f t="shared" si="15"/>
        <v>0</v>
      </c>
      <c r="U50" s="147"/>
      <c r="V50" s="48"/>
      <c r="W50" s="48"/>
      <c r="X50" s="48"/>
      <c r="Y50" s="48"/>
      <c r="Z50" s="48"/>
      <c r="AA50" s="48"/>
      <c r="AB50" s="48"/>
      <c r="AC50" s="48"/>
      <c r="AD50" s="48">
        <v>0</v>
      </c>
      <c r="AE50" s="49"/>
      <c r="AF50" s="8"/>
    </row>
    <row r="51" spans="1:32" ht="15" customHeight="1" x14ac:dyDescent="0.2">
      <c r="A51" s="30"/>
      <c r="B51" s="150" t="s">
        <v>246</v>
      </c>
      <c r="C51" s="146" t="s">
        <v>135</v>
      </c>
      <c r="D51" s="46">
        <f t="shared" si="12"/>
        <v>0</v>
      </c>
      <c r="E51" s="147"/>
      <c r="F51" s="46">
        <f t="shared" si="13"/>
        <v>0</v>
      </c>
      <c r="G51" s="147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6">
        <f t="shared" si="14"/>
        <v>0</v>
      </c>
      <c r="S51" s="147"/>
      <c r="T51" s="46">
        <f t="shared" si="15"/>
        <v>0</v>
      </c>
      <c r="U51" s="147"/>
      <c r="V51" s="48"/>
      <c r="W51" s="48"/>
      <c r="X51" s="48"/>
      <c r="Y51" s="48"/>
      <c r="Z51" s="48"/>
      <c r="AA51" s="48"/>
      <c r="AB51" s="48"/>
      <c r="AC51" s="48"/>
      <c r="AD51" s="48"/>
      <c r="AE51" s="49"/>
      <c r="AF51" s="8"/>
    </row>
    <row r="52" spans="1:32" ht="15" customHeight="1" x14ac:dyDescent="0.2">
      <c r="A52" s="30"/>
      <c r="B52" s="145" t="s">
        <v>247</v>
      </c>
      <c r="C52" s="146" t="s">
        <v>137</v>
      </c>
      <c r="D52" s="46">
        <f t="shared" si="12"/>
        <v>571674.66</v>
      </c>
      <c r="E52" s="147"/>
      <c r="F52" s="46">
        <f t="shared" si="13"/>
        <v>571674.66</v>
      </c>
      <c r="G52" s="147"/>
      <c r="H52" s="48"/>
      <c r="I52" s="48"/>
      <c r="J52" s="48"/>
      <c r="K52" s="48"/>
      <c r="L52" s="48"/>
      <c r="M52" s="48"/>
      <c r="N52" s="48"/>
      <c r="O52" s="48">
        <v>571674.66</v>
      </c>
      <c r="P52" s="48"/>
      <c r="Q52" s="48"/>
      <c r="R52" s="46">
        <f t="shared" si="14"/>
        <v>11618572.699999999</v>
      </c>
      <c r="S52" s="147"/>
      <c r="T52" s="46">
        <f t="shared" si="15"/>
        <v>11618572.699999999</v>
      </c>
      <c r="U52" s="147"/>
      <c r="V52" s="48"/>
      <c r="W52" s="48"/>
      <c r="X52" s="48"/>
      <c r="Y52" s="48"/>
      <c r="Z52" s="48"/>
      <c r="AA52" s="48"/>
      <c r="AB52" s="48"/>
      <c r="AC52" s="48">
        <v>11618572.699999999</v>
      </c>
      <c r="AD52" s="48"/>
      <c r="AE52" s="49"/>
      <c r="AF52" s="8"/>
    </row>
    <row r="53" spans="1:32" ht="15" customHeight="1" x14ac:dyDescent="0.2">
      <c r="A53" s="30"/>
      <c r="B53" s="151" t="s">
        <v>248</v>
      </c>
      <c r="C53" s="102" t="s">
        <v>139</v>
      </c>
      <c r="D53" s="46">
        <f t="shared" ref="D53:AE53" si="16">D29+D36+D38+D40+D42+D44+D46+D48+D50+D52</f>
        <v>1169535403.76</v>
      </c>
      <c r="E53" s="46">
        <f t="shared" si="16"/>
        <v>0</v>
      </c>
      <c r="F53" s="46">
        <f t="shared" si="16"/>
        <v>1169535403.76</v>
      </c>
      <c r="G53" s="46">
        <f t="shared" si="16"/>
        <v>0</v>
      </c>
      <c r="H53" s="46">
        <f t="shared" si="16"/>
        <v>0</v>
      </c>
      <c r="I53" s="46">
        <f t="shared" si="16"/>
        <v>0</v>
      </c>
      <c r="J53" s="46">
        <f t="shared" si="16"/>
        <v>0</v>
      </c>
      <c r="K53" s="46">
        <f t="shared" si="16"/>
        <v>0</v>
      </c>
      <c r="L53" s="46">
        <f t="shared" si="16"/>
        <v>0</v>
      </c>
      <c r="M53" s="46">
        <f t="shared" si="16"/>
        <v>0</v>
      </c>
      <c r="N53" s="46">
        <f t="shared" si="16"/>
        <v>1051581985.8299999</v>
      </c>
      <c r="O53" s="46">
        <f t="shared" si="16"/>
        <v>110161617.08999999</v>
      </c>
      <c r="P53" s="46">
        <f t="shared" si="16"/>
        <v>7791800.8399999999</v>
      </c>
      <c r="Q53" s="46">
        <f t="shared" si="16"/>
        <v>0</v>
      </c>
      <c r="R53" s="46">
        <f t="shared" si="16"/>
        <v>1320293054.3899999</v>
      </c>
      <c r="S53" s="46">
        <f t="shared" si="16"/>
        <v>0</v>
      </c>
      <c r="T53" s="46">
        <f t="shared" si="16"/>
        <v>1320293054.3899999</v>
      </c>
      <c r="U53" s="46">
        <f t="shared" si="16"/>
        <v>0</v>
      </c>
      <c r="V53" s="46">
        <f t="shared" si="16"/>
        <v>0</v>
      </c>
      <c r="W53" s="46">
        <f t="shared" si="16"/>
        <v>0</v>
      </c>
      <c r="X53" s="46">
        <f t="shared" si="16"/>
        <v>0</v>
      </c>
      <c r="Y53" s="46">
        <f t="shared" si="16"/>
        <v>0</v>
      </c>
      <c r="Z53" s="46">
        <f t="shared" si="16"/>
        <v>0</v>
      </c>
      <c r="AA53" s="46">
        <f t="shared" si="16"/>
        <v>0</v>
      </c>
      <c r="AB53" s="46">
        <f t="shared" si="16"/>
        <v>1048974470.05</v>
      </c>
      <c r="AC53" s="46">
        <f t="shared" si="16"/>
        <v>259586698.89999998</v>
      </c>
      <c r="AD53" s="46">
        <f t="shared" si="16"/>
        <v>11731885.439999999</v>
      </c>
      <c r="AE53" s="51">
        <f t="shared" si="16"/>
        <v>0</v>
      </c>
      <c r="AF53" s="8"/>
    </row>
    <row r="54" spans="1:32" ht="13.5" customHeight="1" x14ac:dyDescent="0.2">
      <c r="A54" s="30"/>
      <c r="B54" s="164" t="s">
        <v>249</v>
      </c>
      <c r="C54" s="165" t="s">
        <v>141</v>
      </c>
      <c r="D54" s="166">
        <f t="shared" ref="D54:AE54" si="17">D27+D53</f>
        <v>2029079303.73</v>
      </c>
      <c r="E54" s="166">
        <f t="shared" si="17"/>
        <v>0</v>
      </c>
      <c r="F54" s="166">
        <f t="shared" si="17"/>
        <v>2029079303.73</v>
      </c>
      <c r="G54" s="166">
        <f t="shared" si="17"/>
        <v>0</v>
      </c>
      <c r="H54" s="166">
        <f t="shared" si="17"/>
        <v>0</v>
      </c>
      <c r="I54" s="166">
        <f t="shared" si="17"/>
        <v>0</v>
      </c>
      <c r="J54" s="166">
        <f t="shared" si="17"/>
        <v>0</v>
      </c>
      <c r="K54" s="166">
        <f t="shared" si="17"/>
        <v>0</v>
      </c>
      <c r="L54" s="166">
        <f t="shared" si="17"/>
        <v>0</v>
      </c>
      <c r="M54" s="166">
        <f t="shared" si="17"/>
        <v>0</v>
      </c>
      <c r="N54" s="166">
        <f t="shared" si="17"/>
        <v>1343153716.3399999</v>
      </c>
      <c r="O54" s="166">
        <f t="shared" si="17"/>
        <v>627794543.81000006</v>
      </c>
      <c r="P54" s="166">
        <f t="shared" si="17"/>
        <v>58131043.579999998</v>
      </c>
      <c r="Q54" s="166">
        <f t="shared" si="17"/>
        <v>0</v>
      </c>
      <c r="R54" s="166">
        <f t="shared" si="17"/>
        <v>2307822517.9099998</v>
      </c>
      <c r="S54" s="166">
        <f t="shared" si="17"/>
        <v>0</v>
      </c>
      <c r="T54" s="166">
        <f t="shared" si="17"/>
        <v>2307822517.9099998</v>
      </c>
      <c r="U54" s="166">
        <f t="shared" si="17"/>
        <v>0</v>
      </c>
      <c r="V54" s="166">
        <f t="shared" si="17"/>
        <v>0</v>
      </c>
      <c r="W54" s="166">
        <f t="shared" si="17"/>
        <v>0</v>
      </c>
      <c r="X54" s="166">
        <f t="shared" si="17"/>
        <v>0</v>
      </c>
      <c r="Y54" s="166">
        <f t="shared" si="17"/>
        <v>0</v>
      </c>
      <c r="Z54" s="166">
        <f t="shared" si="17"/>
        <v>0</v>
      </c>
      <c r="AA54" s="166">
        <f t="shared" si="17"/>
        <v>0</v>
      </c>
      <c r="AB54" s="166">
        <f t="shared" si="17"/>
        <v>1448862809.8399999</v>
      </c>
      <c r="AC54" s="166">
        <f t="shared" si="17"/>
        <v>794909180.02999997</v>
      </c>
      <c r="AD54" s="166">
        <f t="shared" si="17"/>
        <v>64050528.039999999</v>
      </c>
      <c r="AE54" s="167">
        <f t="shared" si="17"/>
        <v>0</v>
      </c>
      <c r="AF54" s="8"/>
    </row>
    <row r="55" spans="1:32" ht="15" customHeight="1" x14ac:dyDescent="0.2">
      <c r="A55" s="30"/>
      <c r="B55" s="138" t="s">
        <v>144</v>
      </c>
      <c r="C55" s="139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9"/>
      <c r="AF55" s="8"/>
    </row>
    <row r="56" spans="1:32" ht="15" customHeight="1" x14ac:dyDescent="0.2">
      <c r="A56" s="30"/>
      <c r="B56" s="170" t="s">
        <v>250</v>
      </c>
      <c r="C56" s="143" t="s">
        <v>146</v>
      </c>
      <c r="D56" s="40">
        <f>F56+Q56-E56</f>
        <v>69335200</v>
      </c>
      <c r="E56" s="144"/>
      <c r="F56" s="40">
        <f>H56+I56+J56+K56+L56+M56+N56+O56+P56-G56</f>
        <v>69335200</v>
      </c>
      <c r="G56" s="114"/>
      <c r="H56" s="42"/>
      <c r="I56" s="42"/>
      <c r="J56" s="42"/>
      <c r="K56" s="42"/>
      <c r="L56" s="42"/>
      <c r="M56" s="42"/>
      <c r="N56" s="42">
        <v>69335200</v>
      </c>
      <c r="O56" s="42"/>
      <c r="P56" s="42"/>
      <c r="Q56" s="42"/>
      <c r="R56" s="40">
        <f>T56+AE56-S56</f>
        <v>67376000</v>
      </c>
      <c r="S56" s="144"/>
      <c r="T56" s="40">
        <f>V56+W56+X56+Y56+Z56+AA56+AB56+AC56+AD56-U56</f>
        <v>67376000</v>
      </c>
      <c r="U56" s="114"/>
      <c r="V56" s="42"/>
      <c r="W56" s="42"/>
      <c r="X56" s="42"/>
      <c r="Y56" s="42"/>
      <c r="Z56" s="42"/>
      <c r="AA56" s="42"/>
      <c r="AB56" s="42">
        <v>67376000</v>
      </c>
      <c r="AC56" s="42"/>
      <c r="AD56" s="42"/>
      <c r="AE56" s="43"/>
      <c r="AF56" s="8"/>
    </row>
    <row r="57" spans="1:32" ht="22.5" customHeight="1" x14ac:dyDescent="0.2">
      <c r="A57" s="30"/>
      <c r="B57" s="148" t="s">
        <v>70</v>
      </c>
      <c r="C57" s="146" t="s">
        <v>147</v>
      </c>
      <c r="D57" s="46">
        <f>F57+Q57-E57</f>
        <v>50676000</v>
      </c>
      <c r="E57" s="147"/>
      <c r="F57" s="46">
        <f>H57+I57+J57+K57+L57+M57+N57+O57+P57-G57</f>
        <v>50676000</v>
      </c>
      <c r="G57" s="79"/>
      <c r="H57" s="48"/>
      <c r="I57" s="48"/>
      <c r="J57" s="48"/>
      <c r="K57" s="48"/>
      <c r="L57" s="48"/>
      <c r="M57" s="48"/>
      <c r="N57" s="48">
        <v>50676000</v>
      </c>
      <c r="O57" s="48"/>
      <c r="P57" s="48"/>
      <c r="Q57" s="48"/>
      <c r="R57" s="46">
        <f>T57+AE57-S57</f>
        <v>55230200</v>
      </c>
      <c r="S57" s="147"/>
      <c r="T57" s="46">
        <f>V57+W57+X57+Y57+Z57+AA57+AB57+AC57+AD57-U57</f>
        <v>55230200</v>
      </c>
      <c r="U57" s="79"/>
      <c r="V57" s="48"/>
      <c r="W57" s="48"/>
      <c r="X57" s="48"/>
      <c r="Y57" s="48"/>
      <c r="Z57" s="48"/>
      <c r="AA57" s="48"/>
      <c r="AB57" s="48">
        <v>55230200</v>
      </c>
      <c r="AC57" s="48"/>
      <c r="AD57" s="48"/>
      <c r="AE57" s="49"/>
      <c r="AF57" s="8"/>
    </row>
    <row r="58" spans="1:32" ht="22.5" customHeight="1" x14ac:dyDescent="0.2">
      <c r="A58" s="30"/>
      <c r="B58" s="145" t="s">
        <v>251</v>
      </c>
      <c r="C58" s="146" t="s">
        <v>149</v>
      </c>
      <c r="D58" s="46">
        <f>F58+Q58-E58</f>
        <v>1352312.1600000001</v>
      </c>
      <c r="E58" s="79"/>
      <c r="F58" s="46">
        <f>H58+I58+J58+K58+L58+M58+N58+O58+P58-G58</f>
        <v>1352312.1600000001</v>
      </c>
      <c r="G58" s="79"/>
      <c r="H58" s="48"/>
      <c r="I58" s="48"/>
      <c r="J58" s="48"/>
      <c r="K58" s="48"/>
      <c r="L58" s="48"/>
      <c r="M58" s="48"/>
      <c r="N58" s="48">
        <v>144714.51999999999</v>
      </c>
      <c r="O58" s="48">
        <v>1070255.0900000001</v>
      </c>
      <c r="P58" s="48">
        <v>137342.54999999999</v>
      </c>
      <c r="Q58" s="48"/>
      <c r="R58" s="46">
        <f>T58+AE58-S58</f>
        <v>1981471.81</v>
      </c>
      <c r="S58" s="79"/>
      <c r="T58" s="46">
        <f>V58+W58+X58+Y58+Z58+AA58+AB58+AC58+AD58-U58</f>
        <v>1981471.81</v>
      </c>
      <c r="U58" s="79"/>
      <c r="V58" s="48"/>
      <c r="W58" s="48"/>
      <c r="X58" s="48"/>
      <c r="Y58" s="48"/>
      <c r="Z58" s="48"/>
      <c r="AA58" s="48"/>
      <c r="AB58" s="48">
        <v>631939.30000000005</v>
      </c>
      <c r="AC58" s="48">
        <v>634761.80000000005</v>
      </c>
      <c r="AD58" s="48">
        <v>714770.71</v>
      </c>
      <c r="AE58" s="49"/>
      <c r="AF58" s="8"/>
    </row>
    <row r="59" spans="1:32" ht="22.5" customHeight="1" x14ac:dyDescent="0.2">
      <c r="A59" s="30"/>
      <c r="B59" s="148" t="s">
        <v>150</v>
      </c>
      <c r="C59" s="146" t="s">
        <v>151</v>
      </c>
      <c r="D59" s="46">
        <f>F59+Q59-E59</f>
        <v>0</v>
      </c>
      <c r="E59" s="147"/>
      <c r="F59" s="46">
        <f>H59+I59+J59+K59+L59+M59+N59+O59+P59-G59</f>
        <v>0</v>
      </c>
      <c r="G59" s="79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6">
        <f>T59+AE59-S59</f>
        <v>0</v>
      </c>
      <c r="S59" s="147"/>
      <c r="T59" s="46">
        <f>V59+W59+X59+Y59+Z59+AA59+AB59+AC59+AD59-U59</f>
        <v>0</v>
      </c>
      <c r="U59" s="79"/>
      <c r="V59" s="48"/>
      <c r="W59" s="48"/>
      <c r="X59" s="48"/>
      <c r="Y59" s="48"/>
      <c r="Z59" s="48"/>
      <c r="AA59" s="48"/>
      <c r="AB59" s="48"/>
      <c r="AC59" s="48"/>
      <c r="AD59" s="48"/>
      <c r="AE59" s="49"/>
      <c r="AF59" s="8"/>
    </row>
    <row r="60" spans="1:32" ht="15" customHeight="1" x14ac:dyDescent="0.2">
      <c r="A60" s="30"/>
      <c r="B60" s="145" t="s">
        <v>252</v>
      </c>
      <c r="C60" s="146" t="s">
        <v>153</v>
      </c>
      <c r="D60" s="46">
        <f>F60+Q60-E60</f>
        <v>5650443.5100000007</v>
      </c>
      <c r="E60" s="79"/>
      <c r="F60" s="46">
        <f>H60+I60+J60+K60+L60+M60+N60+O60+P60-G60</f>
        <v>5650443.5100000007</v>
      </c>
      <c r="G60" s="79"/>
      <c r="H60" s="48"/>
      <c r="I60" s="48"/>
      <c r="J60" s="48"/>
      <c r="K60" s="48"/>
      <c r="L60" s="48"/>
      <c r="M60" s="48"/>
      <c r="N60" s="48">
        <v>931782.11</v>
      </c>
      <c r="O60" s="48">
        <v>4715371.1500000004</v>
      </c>
      <c r="P60" s="48">
        <v>3290.25</v>
      </c>
      <c r="Q60" s="48"/>
      <c r="R60" s="46">
        <f>T60+AE60-S60</f>
        <v>1774434.99</v>
      </c>
      <c r="S60" s="79"/>
      <c r="T60" s="46">
        <f>V60+W60+X60+Y60+Z60+AA60+AB60+AC60+AD60-U60</f>
        <v>1774434.99</v>
      </c>
      <c r="U60" s="79"/>
      <c r="V60" s="48"/>
      <c r="W60" s="48"/>
      <c r="X60" s="48"/>
      <c r="Y60" s="48"/>
      <c r="Z60" s="48"/>
      <c r="AA60" s="48"/>
      <c r="AB60" s="48">
        <v>1774434.99</v>
      </c>
      <c r="AC60" s="48"/>
      <c r="AD60" s="48"/>
      <c r="AE60" s="49"/>
      <c r="AF60" s="8"/>
    </row>
    <row r="61" spans="1:32" ht="15" customHeight="1" x14ac:dyDescent="0.2">
      <c r="A61" s="30"/>
      <c r="B61" s="145" t="s">
        <v>154</v>
      </c>
      <c r="C61" s="146" t="s">
        <v>155</v>
      </c>
      <c r="D61" s="116">
        <f>D62+D63+D64+D65+D66</f>
        <v>0</v>
      </c>
      <c r="E61" s="147"/>
      <c r="F61" s="116">
        <f>F62+F63+F64+F65+F66</f>
        <v>0</v>
      </c>
      <c r="G61" s="147"/>
      <c r="H61" s="116">
        <f t="shared" ref="H61:R61" si="18">H62+H63+H64+H65+H66</f>
        <v>0</v>
      </c>
      <c r="I61" s="116">
        <f t="shared" si="18"/>
        <v>0</v>
      </c>
      <c r="J61" s="116">
        <f t="shared" si="18"/>
        <v>0</v>
      </c>
      <c r="K61" s="116">
        <f t="shared" si="18"/>
        <v>0</v>
      </c>
      <c r="L61" s="116">
        <f t="shared" si="18"/>
        <v>0</v>
      </c>
      <c r="M61" s="116">
        <f t="shared" si="18"/>
        <v>0</v>
      </c>
      <c r="N61" s="116">
        <f t="shared" si="18"/>
        <v>0</v>
      </c>
      <c r="O61" s="116">
        <f t="shared" si="18"/>
        <v>0</v>
      </c>
      <c r="P61" s="116">
        <f t="shared" si="18"/>
        <v>0</v>
      </c>
      <c r="Q61" s="116">
        <f t="shared" si="18"/>
        <v>0</v>
      </c>
      <c r="R61" s="116">
        <f t="shared" si="18"/>
        <v>0</v>
      </c>
      <c r="S61" s="147"/>
      <c r="T61" s="116">
        <f>T62+T63+T64+T65+T66</f>
        <v>0</v>
      </c>
      <c r="U61" s="147"/>
      <c r="V61" s="116">
        <f t="shared" ref="V61:AE61" si="19">V62+V63+V64+V65+V66</f>
        <v>0</v>
      </c>
      <c r="W61" s="116">
        <f t="shared" si="19"/>
        <v>0</v>
      </c>
      <c r="X61" s="116">
        <f t="shared" si="19"/>
        <v>0</v>
      </c>
      <c r="Y61" s="116">
        <f t="shared" si="19"/>
        <v>0</v>
      </c>
      <c r="Z61" s="116">
        <f t="shared" si="19"/>
        <v>0</v>
      </c>
      <c r="AA61" s="116">
        <f t="shared" si="19"/>
        <v>0</v>
      </c>
      <c r="AB61" s="116">
        <f t="shared" si="19"/>
        <v>0</v>
      </c>
      <c r="AC61" s="116">
        <f t="shared" si="19"/>
        <v>0</v>
      </c>
      <c r="AD61" s="116">
        <f t="shared" si="19"/>
        <v>0</v>
      </c>
      <c r="AE61" s="117">
        <f t="shared" si="19"/>
        <v>0</v>
      </c>
      <c r="AF61" s="8"/>
    </row>
    <row r="62" spans="1:32" ht="15" customHeight="1" x14ac:dyDescent="0.2">
      <c r="A62" s="30"/>
      <c r="B62" s="148" t="s">
        <v>253</v>
      </c>
      <c r="C62" s="146" t="s">
        <v>157</v>
      </c>
      <c r="D62" s="46">
        <f t="shared" ref="D62:D70" si="20">F62+Q62-E62</f>
        <v>0</v>
      </c>
      <c r="E62" s="147"/>
      <c r="F62" s="46">
        <f t="shared" ref="F62:F70" si="21">H62+I62+J62+K62+L62+M62+N62+O62+P62-G62</f>
        <v>0</v>
      </c>
      <c r="G62" s="147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6">
        <f t="shared" ref="R62:R70" si="22">T62+AE62-S62</f>
        <v>0</v>
      </c>
      <c r="S62" s="147"/>
      <c r="T62" s="46">
        <f t="shared" ref="T62:T70" si="23">V62+W62+X62+Y62+Z62+AA62+AB62+AC62+AD62-U62</f>
        <v>0</v>
      </c>
      <c r="U62" s="147"/>
      <c r="V62" s="48"/>
      <c r="W62" s="48"/>
      <c r="X62" s="48"/>
      <c r="Y62" s="48"/>
      <c r="Z62" s="48"/>
      <c r="AA62" s="48"/>
      <c r="AB62" s="48"/>
      <c r="AC62" s="48"/>
      <c r="AD62" s="48"/>
      <c r="AE62" s="49"/>
      <c r="AF62" s="8"/>
    </row>
    <row r="63" spans="1:32" ht="15" customHeight="1" x14ac:dyDescent="0.2">
      <c r="A63" s="30"/>
      <c r="B63" s="148" t="s">
        <v>254</v>
      </c>
      <c r="C63" s="146" t="s">
        <v>159</v>
      </c>
      <c r="D63" s="46">
        <f t="shared" si="20"/>
        <v>0</v>
      </c>
      <c r="E63" s="147"/>
      <c r="F63" s="46">
        <f t="shared" si="21"/>
        <v>0</v>
      </c>
      <c r="G63" s="147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6">
        <f t="shared" si="22"/>
        <v>0</v>
      </c>
      <c r="S63" s="147"/>
      <c r="T63" s="46">
        <f t="shared" si="23"/>
        <v>0</v>
      </c>
      <c r="U63" s="147"/>
      <c r="V63" s="48"/>
      <c r="W63" s="48"/>
      <c r="X63" s="48"/>
      <c r="Y63" s="48"/>
      <c r="Z63" s="48"/>
      <c r="AA63" s="48"/>
      <c r="AB63" s="48"/>
      <c r="AC63" s="48"/>
      <c r="AD63" s="48"/>
      <c r="AE63" s="49"/>
      <c r="AF63" s="8"/>
    </row>
    <row r="64" spans="1:32" ht="15" customHeight="1" x14ac:dyDescent="0.2">
      <c r="A64" s="30"/>
      <c r="B64" s="148" t="s">
        <v>255</v>
      </c>
      <c r="C64" s="146" t="s">
        <v>161</v>
      </c>
      <c r="D64" s="46">
        <f t="shared" si="20"/>
        <v>0</v>
      </c>
      <c r="E64" s="147"/>
      <c r="F64" s="46">
        <f t="shared" si="21"/>
        <v>0</v>
      </c>
      <c r="G64" s="147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6">
        <f t="shared" si="22"/>
        <v>0</v>
      </c>
      <c r="S64" s="147"/>
      <c r="T64" s="46">
        <f t="shared" si="23"/>
        <v>0</v>
      </c>
      <c r="U64" s="147"/>
      <c r="V64" s="48"/>
      <c r="W64" s="48"/>
      <c r="X64" s="48"/>
      <c r="Y64" s="48"/>
      <c r="Z64" s="48"/>
      <c r="AA64" s="48"/>
      <c r="AB64" s="48"/>
      <c r="AC64" s="48"/>
      <c r="AD64" s="48"/>
      <c r="AE64" s="49"/>
      <c r="AF64" s="8"/>
    </row>
    <row r="65" spans="1:32" ht="15" customHeight="1" x14ac:dyDescent="0.2">
      <c r="A65" s="30"/>
      <c r="B65" s="148" t="s">
        <v>246</v>
      </c>
      <c r="C65" s="146" t="s">
        <v>163</v>
      </c>
      <c r="D65" s="46">
        <f t="shared" si="20"/>
        <v>0</v>
      </c>
      <c r="E65" s="147"/>
      <c r="F65" s="46">
        <f t="shared" si="21"/>
        <v>0</v>
      </c>
      <c r="G65" s="147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6">
        <f t="shared" si="22"/>
        <v>0</v>
      </c>
      <c r="S65" s="147"/>
      <c r="T65" s="46">
        <f t="shared" si="23"/>
        <v>0</v>
      </c>
      <c r="U65" s="147"/>
      <c r="V65" s="48"/>
      <c r="W65" s="48"/>
      <c r="X65" s="48"/>
      <c r="Y65" s="48"/>
      <c r="Z65" s="48"/>
      <c r="AA65" s="48"/>
      <c r="AB65" s="48"/>
      <c r="AC65" s="48"/>
      <c r="AD65" s="48"/>
      <c r="AE65" s="49"/>
      <c r="AF65" s="8"/>
    </row>
    <row r="66" spans="1:32" ht="15" customHeight="1" x14ac:dyDescent="0.2">
      <c r="A66" s="30"/>
      <c r="B66" s="148" t="s">
        <v>256</v>
      </c>
      <c r="C66" s="146" t="s">
        <v>165</v>
      </c>
      <c r="D66" s="46">
        <f t="shared" si="20"/>
        <v>0</v>
      </c>
      <c r="E66" s="147"/>
      <c r="F66" s="46">
        <f t="shared" si="21"/>
        <v>0</v>
      </c>
      <c r="G66" s="147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6">
        <f t="shared" si="22"/>
        <v>0</v>
      </c>
      <c r="S66" s="147"/>
      <c r="T66" s="46">
        <f t="shared" si="23"/>
        <v>0</v>
      </c>
      <c r="U66" s="147"/>
      <c r="V66" s="48"/>
      <c r="W66" s="48"/>
      <c r="X66" s="48"/>
      <c r="Y66" s="48"/>
      <c r="Z66" s="48"/>
      <c r="AA66" s="48"/>
      <c r="AB66" s="48"/>
      <c r="AC66" s="48"/>
      <c r="AD66" s="48"/>
      <c r="AE66" s="49"/>
      <c r="AF66" s="8"/>
    </row>
    <row r="67" spans="1:32" ht="15" customHeight="1" x14ac:dyDescent="0.2">
      <c r="A67" s="30"/>
      <c r="B67" s="163" t="s">
        <v>242</v>
      </c>
      <c r="C67" s="146" t="s">
        <v>167</v>
      </c>
      <c r="D67" s="46">
        <f t="shared" si="20"/>
        <v>1300846.46</v>
      </c>
      <c r="E67" s="79"/>
      <c r="F67" s="46">
        <f t="shared" si="21"/>
        <v>1300846.46</v>
      </c>
      <c r="G67" s="79"/>
      <c r="H67" s="48"/>
      <c r="I67" s="48"/>
      <c r="J67" s="48"/>
      <c r="K67" s="48"/>
      <c r="L67" s="48"/>
      <c r="M67" s="48"/>
      <c r="N67" s="48">
        <v>44301.94</v>
      </c>
      <c r="O67" s="48">
        <v>1052953.6100000001</v>
      </c>
      <c r="P67" s="48">
        <v>203590.91</v>
      </c>
      <c r="Q67" s="48"/>
      <c r="R67" s="46">
        <f t="shared" si="22"/>
        <v>1108051.57</v>
      </c>
      <c r="S67" s="79"/>
      <c r="T67" s="46">
        <f t="shared" si="23"/>
        <v>1108051.57</v>
      </c>
      <c r="U67" s="79"/>
      <c r="V67" s="48"/>
      <c r="W67" s="48"/>
      <c r="X67" s="48"/>
      <c r="Y67" s="48"/>
      <c r="Z67" s="48"/>
      <c r="AA67" s="48"/>
      <c r="AB67" s="48">
        <v>44301.94</v>
      </c>
      <c r="AC67" s="48">
        <v>888552.29</v>
      </c>
      <c r="AD67" s="48">
        <v>175197.34</v>
      </c>
      <c r="AE67" s="49"/>
      <c r="AF67" s="8"/>
    </row>
    <row r="68" spans="1:32" ht="22.5" customHeight="1" x14ac:dyDescent="0.2">
      <c r="A68" s="30"/>
      <c r="B68" s="148" t="s">
        <v>150</v>
      </c>
      <c r="C68" s="146" t="s">
        <v>168</v>
      </c>
      <c r="D68" s="46">
        <f t="shared" si="20"/>
        <v>0</v>
      </c>
      <c r="E68" s="79"/>
      <c r="F68" s="46">
        <f t="shared" si="21"/>
        <v>0</v>
      </c>
      <c r="G68" s="79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6">
        <f t="shared" si="22"/>
        <v>0</v>
      </c>
      <c r="S68" s="79"/>
      <c r="T68" s="46">
        <f t="shared" si="23"/>
        <v>0</v>
      </c>
      <c r="U68" s="79"/>
      <c r="V68" s="48"/>
      <c r="W68" s="48"/>
      <c r="X68" s="48"/>
      <c r="Y68" s="48"/>
      <c r="Z68" s="48"/>
      <c r="AA68" s="48"/>
      <c r="AB68" s="48"/>
      <c r="AC68" s="48"/>
      <c r="AD68" s="48"/>
      <c r="AE68" s="49"/>
      <c r="AF68" s="8"/>
    </row>
    <row r="69" spans="1:32" ht="15" customHeight="1" x14ac:dyDescent="0.2">
      <c r="A69" s="30"/>
      <c r="B69" s="145" t="s">
        <v>257</v>
      </c>
      <c r="C69" s="146" t="s">
        <v>170</v>
      </c>
      <c r="D69" s="46">
        <f t="shared" si="20"/>
        <v>122366912.58999999</v>
      </c>
      <c r="E69" s="79"/>
      <c r="F69" s="46">
        <f t="shared" si="21"/>
        <v>122366912.58999999</v>
      </c>
      <c r="G69" s="79"/>
      <c r="H69" s="48"/>
      <c r="I69" s="48"/>
      <c r="J69" s="48"/>
      <c r="K69" s="48"/>
      <c r="L69" s="48"/>
      <c r="M69" s="48"/>
      <c r="N69" s="48">
        <v>90483168.819999993</v>
      </c>
      <c r="O69" s="48">
        <v>31446398.780000001</v>
      </c>
      <c r="P69" s="48">
        <v>437344.99</v>
      </c>
      <c r="Q69" s="48"/>
      <c r="R69" s="46">
        <f t="shared" si="22"/>
        <v>124050358.77</v>
      </c>
      <c r="S69" s="79"/>
      <c r="T69" s="46">
        <f t="shared" si="23"/>
        <v>124050358.77</v>
      </c>
      <c r="U69" s="79"/>
      <c r="V69" s="48"/>
      <c r="W69" s="48"/>
      <c r="X69" s="48"/>
      <c r="Y69" s="48"/>
      <c r="Z69" s="48"/>
      <c r="AA69" s="48"/>
      <c r="AB69" s="48">
        <v>71446073.450000003</v>
      </c>
      <c r="AC69" s="48">
        <v>52365741.549999997</v>
      </c>
      <c r="AD69" s="48">
        <v>238543.77</v>
      </c>
      <c r="AE69" s="49"/>
      <c r="AF69" s="8"/>
    </row>
    <row r="70" spans="1:32" ht="15" customHeight="1" x14ac:dyDescent="0.2">
      <c r="A70" s="30"/>
      <c r="B70" s="145" t="s">
        <v>258</v>
      </c>
      <c r="C70" s="146" t="s">
        <v>172</v>
      </c>
      <c r="D70" s="46">
        <f t="shared" si="20"/>
        <v>6055887.4800000004</v>
      </c>
      <c r="E70" s="147"/>
      <c r="F70" s="46">
        <f t="shared" si="21"/>
        <v>6055887.4800000004</v>
      </c>
      <c r="G70" s="147"/>
      <c r="H70" s="48"/>
      <c r="I70" s="48"/>
      <c r="J70" s="48"/>
      <c r="K70" s="48"/>
      <c r="L70" s="48"/>
      <c r="M70" s="48"/>
      <c r="N70" s="48">
        <v>5396168.4400000004</v>
      </c>
      <c r="O70" s="48">
        <v>261532.2</v>
      </c>
      <c r="P70" s="48">
        <v>398186.84</v>
      </c>
      <c r="Q70" s="48"/>
      <c r="R70" s="46">
        <f t="shared" si="22"/>
        <v>7363739.9199999999</v>
      </c>
      <c r="S70" s="147"/>
      <c r="T70" s="46">
        <f t="shared" si="23"/>
        <v>7363739.9199999999</v>
      </c>
      <c r="U70" s="147"/>
      <c r="V70" s="48"/>
      <c r="W70" s="48"/>
      <c r="X70" s="48"/>
      <c r="Y70" s="48"/>
      <c r="Z70" s="48"/>
      <c r="AA70" s="48"/>
      <c r="AB70" s="48">
        <v>6075992.5999999996</v>
      </c>
      <c r="AC70" s="48">
        <v>433493.26</v>
      </c>
      <c r="AD70" s="48">
        <v>854254.06</v>
      </c>
      <c r="AE70" s="49"/>
      <c r="AF70" s="8"/>
    </row>
    <row r="71" spans="1:32" ht="15" customHeight="1" x14ac:dyDescent="0.2">
      <c r="A71" s="30"/>
      <c r="B71" s="171" t="s">
        <v>259</v>
      </c>
      <c r="C71" s="68" t="s">
        <v>174</v>
      </c>
      <c r="D71" s="69">
        <f t="shared" ref="D71:AE71" si="24">D56+D58+D60+D61+D67+D69+D70</f>
        <v>206061602.19999996</v>
      </c>
      <c r="E71" s="69">
        <f t="shared" si="24"/>
        <v>0</v>
      </c>
      <c r="F71" s="69">
        <f t="shared" si="24"/>
        <v>206061602.19999996</v>
      </c>
      <c r="G71" s="69">
        <f t="shared" si="24"/>
        <v>0</v>
      </c>
      <c r="H71" s="69">
        <f t="shared" si="24"/>
        <v>0</v>
      </c>
      <c r="I71" s="69">
        <f t="shared" si="24"/>
        <v>0</v>
      </c>
      <c r="J71" s="69">
        <f t="shared" si="24"/>
        <v>0</v>
      </c>
      <c r="K71" s="69">
        <f t="shared" si="24"/>
        <v>0</v>
      </c>
      <c r="L71" s="69">
        <f t="shared" si="24"/>
        <v>0</v>
      </c>
      <c r="M71" s="69">
        <f t="shared" si="24"/>
        <v>0</v>
      </c>
      <c r="N71" s="69">
        <f t="shared" si="24"/>
        <v>166335335.82999998</v>
      </c>
      <c r="O71" s="69">
        <f t="shared" si="24"/>
        <v>38546510.830000006</v>
      </c>
      <c r="P71" s="69">
        <f t="shared" si="24"/>
        <v>1179755.54</v>
      </c>
      <c r="Q71" s="69">
        <f t="shared" si="24"/>
        <v>0</v>
      </c>
      <c r="R71" s="69">
        <f t="shared" si="24"/>
        <v>203654057.05999997</v>
      </c>
      <c r="S71" s="69">
        <f t="shared" si="24"/>
        <v>0</v>
      </c>
      <c r="T71" s="69">
        <f t="shared" si="24"/>
        <v>203654057.05999997</v>
      </c>
      <c r="U71" s="69">
        <f t="shared" si="24"/>
        <v>0</v>
      </c>
      <c r="V71" s="69">
        <f t="shared" si="24"/>
        <v>0</v>
      </c>
      <c r="W71" s="69">
        <f t="shared" si="24"/>
        <v>0</v>
      </c>
      <c r="X71" s="69">
        <f t="shared" si="24"/>
        <v>0</v>
      </c>
      <c r="Y71" s="69">
        <f t="shared" si="24"/>
        <v>0</v>
      </c>
      <c r="Z71" s="69">
        <f t="shared" si="24"/>
        <v>0</v>
      </c>
      <c r="AA71" s="69">
        <f t="shared" si="24"/>
        <v>0</v>
      </c>
      <c r="AB71" s="69">
        <f t="shared" si="24"/>
        <v>147348742.28</v>
      </c>
      <c r="AC71" s="69">
        <f t="shared" si="24"/>
        <v>54322548.899999999</v>
      </c>
      <c r="AD71" s="69">
        <f t="shared" si="24"/>
        <v>1982765.88</v>
      </c>
      <c r="AE71" s="71">
        <f t="shared" si="24"/>
        <v>0</v>
      </c>
      <c r="AF71" s="8"/>
    </row>
    <row r="72" spans="1:32" ht="15" customHeight="1" x14ac:dyDescent="0.2">
      <c r="A72" s="30"/>
      <c r="B72" s="172" t="s">
        <v>175</v>
      </c>
      <c r="C72" s="173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4"/>
      <c r="W72" s="174"/>
      <c r="X72" s="174"/>
      <c r="Y72" s="174"/>
      <c r="Z72" s="174"/>
      <c r="AA72" s="174"/>
      <c r="AB72" s="174"/>
      <c r="AC72" s="174"/>
      <c r="AD72" s="174"/>
      <c r="AE72" s="175"/>
      <c r="AF72" s="8"/>
    </row>
    <row r="73" spans="1:32" ht="22.5" customHeight="1" x14ac:dyDescent="0.2">
      <c r="A73" s="30"/>
      <c r="B73" s="176" t="s">
        <v>260</v>
      </c>
      <c r="C73" s="143" t="s">
        <v>177</v>
      </c>
      <c r="D73" s="40">
        <f>D74+D75</f>
        <v>1823017701.53</v>
      </c>
      <c r="E73" s="144"/>
      <c r="F73" s="40">
        <f>F74+F75</f>
        <v>1823017701.53</v>
      </c>
      <c r="G73" s="144"/>
      <c r="H73" s="40">
        <f t="shared" ref="H73:R73" si="25">H74+H75</f>
        <v>0</v>
      </c>
      <c r="I73" s="40">
        <f t="shared" si="25"/>
        <v>0</v>
      </c>
      <c r="J73" s="40">
        <f t="shared" si="25"/>
        <v>0</v>
      </c>
      <c r="K73" s="40">
        <f t="shared" si="25"/>
        <v>0</v>
      </c>
      <c r="L73" s="40">
        <f t="shared" si="25"/>
        <v>0</v>
      </c>
      <c r="M73" s="40">
        <f t="shared" si="25"/>
        <v>0</v>
      </c>
      <c r="N73" s="40">
        <f t="shared" si="25"/>
        <v>1176818380.5100002</v>
      </c>
      <c r="O73" s="40">
        <f t="shared" si="25"/>
        <v>589248032.98000002</v>
      </c>
      <c r="P73" s="40">
        <f t="shared" si="25"/>
        <v>56951288.039999999</v>
      </c>
      <c r="Q73" s="40">
        <f t="shared" si="25"/>
        <v>0</v>
      </c>
      <c r="R73" s="40">
        <f t="shared" si="25"/>
        <v>2104168460.8499999</v>
      </c>
      <c r="S73" s="144"/>
      <c r="T73" s="40">
        <f>T74+T75</f>
        <v>2104168460.8499999</v>
      </c>
      <c r="U73" s="144"/>
      <c r="V73" s="40">
        <f t="shared" ref="V73:AE73" si="26">V74+V75</f>
        <v>0</v>
      </c>
      <c r="W73" s="40">
        <f t="shared" si="26"/>
        <v>0</v>
      </c>
      <c r="X73" s="40">
        <f t="shared" si="26"/>
        <v>0</v>
      </c>
      <c r="Y73" s="40">
        <f t="shared" si="26"/>
        <v>0</v>
      </c>
      <c r="Z73" s="40">
        <f t="shared" si="26"/>
        <v>0</v>
      </c>
      <c r="AA73" s="40">
        <f t="shared" si="26"/>
        <v>0</v>
      </c>
      <c r="AB73" s="40">
        <f t="shared" si="26"/>
        <v>1301514067.5599999</v>
      </c>
      <c r="AC73" s="40">
        <f t="shared" si="26"/>
        <v>740586631.13</v>
      </c>
      <c r="AD73" s="40">
        <f t="shared" si="26"/>
        <v>62067762.159999996</v>
      </c>
      <c r="AE73" s="77">
        <f t="shared" si="26"/>
        <v>0</v>
      </c>
      <c r="AF73" s="8"/>
    </row>
    <row r="74" spans="1:32" ht="15" customHeight="1" x14ac:dyDescent="0.2">
      <c r="A74" s="30"/>
      <c r="B74" s="145" t="s">
        <v>261</v>
      </c>
      <c r="C74" s="146" t="s">
        <v>179</v>
      </c>
      <c r="D74" s="46">
        <f>F74+Q74-E74</f>
        <v>1747482642.47</v>
      </c>
      <c r="E74" s="147"/>
      <c r="F74" s="46">
        <f>H74+I74+J74+K74+L74+M74+N74+O74+P74-G74</f>
        <v>1747482642.47</v>
      </c>
      <c r="G74" s="147"/>
      <c r="H74" s="48"/>
      <c r="I74" s="48"/>
      <c r="J74" s="48"/>
      <c r="K74" s="48"/>
      <c r="L74" s="48"/>
      <c r="M74" s="48"/>
      <c r="N74" s="48">
        <v>1149244213.3800001</v>
      </c>
      <c r="O74" s="48">
        <v>546777070.25999999</v>
      </c>
      <c r="P74" s="48">
        <v>51461358.829999998</v>
      </c>
      <c r="Q74" s="48"/>
      <c r="R74" s="46">
        <f>T74+AE74-S74</f>
        <v>2020013120.3099999</v>
      </c>
      <c r="S74" s="147"/>
      <c r="T74" s="46">
        <f>V74+W74+X74+Y74+Z74+AA74+AB74+AC74+AD74-U74</f>
        <v>2020013120.3099999</v>
      </c>
      <c r="U74" s="147"/>
      <c r="V74" s="48"/>
      <c r="W74" s="48"/>
      <c r="X74" s="48"/>
      <c r="Y74" s="48"/>
      <c r="Z74" s="48"/>
      <c r="AA74" s="48"/>
      <c r="AB74" s="48">
        <v>1255765048.3699999</v>
      </c>
      <c r="AC74" s="48">
        <v>712030083.22000003</v>
      </c>
      <c r="AD74" s="48">
        <v>52217988.719999999</v>
      </c>
      <c r="AE74" s="49"/>
      <c r="AF74" s="8"/>
    </row>
    <row r="75" spans="1:32" ht="15" customHeight="1" x14ac:dyDescent="0.2">
      <c r="A75" s="30"/>
      <c r="B75" s="145" t="s">
        <v>262</v>
      </c>
      <c r="C75" s="146" t="s">
        <v>181</v>
      </c>
      <c r="D75" s="46">
        <f>F75+Q75-E75</f>
        <v>75535059.059999987</v>
      </c>
      <c r="E75" s="147"/>
      <c r="F75" s="46">
        <f>H75+I75+J75+K75+L75+M75+N75+O75+P75-G75</f>
        <v>75535059.059999987</v>
      </c>
      <c r="G75" s="147"/>
      <c r="H75" s="48"/>
      <c r="I75" s="48"/>
      <c r="J75" s="48"/>
      <c r="K75" s="48"/>
      <c r="L75" s="48"/>
      <c r="M75" s="48"/>
      <c r="N75" s="48">
        <v>27574167.129999999</v>
      </c>
      <c r="O75" s="48">
        <v>42470962.719999999</v>
      </c>
      <c r="P75" s="48">
        <v>5489929.21</v>
      </c>
      <c r="Q75" s="48"/>
      <c r="R75" s="46">
        <f>T75+AE75-S75</f>
        <v>84155340.539999992</v>
      </c>
      <c r="S75" s="147"/>
      <c r="T75" s="46">
        <f>V75+W75+X75+Y75+Z75+AA75+AB75+AC75+AD75-U75</f>
        <v>84155340.539999992</v>
      </c>
      <c r="U75" s="147"/>
      <c r="V75" s="48"/>
      <c r="W75" s="48"/>
      <c r="X75" s="48"/>
      <c r="Y75" s="48"/>
      <c r="Z75" s="48"/>
      <c r="AA75" s="48"/>
      <c r="AB75" s="48">
        <v>45749019.189999998</v>
      </c>
      <c r="AC75" s="48">
        <v>28556547.91</v>
      </c>
      <c r="AD75" s="48">
        <v>9849773.4399999995</v>
      </c>
      <c r="AE75" s="49"/>
      <c r="AF75" s="8"/>
    </row>
    <row r="76" spans="1:32" ht="13.5" customHeight="1" x14ac:dyDescent="0.2">
      <c r="A76" s="30"/>
      <c r="B76" s="164" t="s">
        <v>263</v>
      </c>
      <c r="C76" s="165" t="s">
        <v>183</v>
      </c>
      <c r="D76" s="166">
        <f t="shared" ref="D76:AE76" si="27">D71+D73</f>
        <v>2029079303.73</v>
      </c>
      <c r="E76" s="166">
        <f t="shared" si="27"/>
        <v>0</v>
      </c>
      <c r="F76" s="166">
        <f t="shared" si="27"/>
        <v>2029079303.73</v>
      </c>
      <c r="G76" s="166">
        <f t="shared" si="27"/>
        <v>0</v>
      </c>
      <c r="H76" s="166">
        <f t="shared" si="27"/>
        <v>0</v>
      </c>
      <c r="I76" s="166">
        <f t="shared" si="27"/>
        <v>0</v>
      </c>
      <c r="J76" s="166">
        <f t="shared" si="27"/>
        <v>0</v>
      </c>
      <c r="K76" s="166">
        <f t="shared" si="27"/>
        <v>0</v>
      </c>
      <c r="L76" s="166">
        <f t="shared" si="27"/>
        <v>0</v>
      </c>
      <c r="M76" s="166">
        <f t="shared" si="27"/>
        <v>0</v>
      </c>
      <c r="N76" s="166">
        <f t="shared" si="27"/>
        <v>1343153716.3400002</v>
      </c>
      <c r="O76" s="166">
        <f t="shared" si="27"/>
        <v>627794543.81000006</v>
      </c>
      <c r="P76" s="166">
        <f t="shared" si="27"/>
        <v>58131043.579999998</v>
      </c>
      <c r="Q76" s="166">
        <f t="shared" si="27"/>
        <v>0</v>
      </c>
      <c r="R76" s="166">
        <f t="shared" si="27"/>
        <v>2307822517.9099998</v>
      </c>
      <c r="S76" s="166">
        <f t="shared" si="27"/>
        <v>0</v>
      </c>
      <c r="T76" s="166">
        <f t="shared" si="27"/>
        <v>2307822517.9099998</v>
      </c>
      <c r="U76" s="166">
        <f t="shared" si="27"/>
        <v>0</v>
      </c>
      <c r="V76" s="166">
        <f t="shared" si="27"/>
        <v>0</v>
      </c>
      <c r="W76" s="166">
        <f t="shared" si="27"/>
        <v>0</v>
      </c>
      <c r="X76" s="166">
        <f t="shared" si="27"/>
        <v>0</v>
      </c>
      <c r="Y76" s="166">
        <f t="shared" si="27"/>
        <v>0</v>
      </c>
      <c r="Z76" s="166">
        <f t="shared" si="27"/>
        <v>0</v>
      </c>
      <c r="AA76" s="166">
        <f t="shared" si="27"/>
        <v>0</v>
      </c>
      <c r="AB76" s="166">
        <f t="shared" si="27"/>
        <v>1448862809.8399999</v>
      </c>
      <c r="AC76" s="166">
        <f t="shared" si="27"/>
        <v>794909180.02999997</v>
      </c>
      <c r="AD76" s="166">
        <f t="shared" si="27"/>
        <v>64050528.039999999</v>
      </c>
      <c r="AE76" s="167">
        <f t="shared" si="27"/>
        <v>0</v>
      </c>
      <c r="AF76" s="8"/>
    </row>
    <row r="77" spans="1:32" ht="7.5" customHeight="1" x14ac:dyDescent="0.2"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</row>
    <row r="78" spans="1:32" ht="15" customHeight="1" x14ac:dyDescent="0.2">
      <c r="B78" s="250"/>
      <c r="C78" s="250"/>
      <c r="D78" s="250"/>
      <c r="E78" s="250"/>
      <c r="R78" s="258" t="s">
        <v>184</v>
      </c>
      <c r="S78" s="258"/>
      <c r="T78" s="258"/>
      <c r="U78" s="258"/>
    </row>
    <row r="79" spans="1:32" ht="17.25" customHeight="1" x14ac:dyDescent="0.2">
      <c r="B79" s="251"/>
      <c r="C79" s="251"/>
      <c r="D79" s="251"/>
      <c r="E79" s="251"/>
      <c r="F79" s="251"/>
      <c r="G79" s="251"/>
      <c r="H79" s="251"/>
      <c r="I79" s="251"/>
      <c r="J79" s="251"/>
      <c r="K79" s="177"/>
      <c r="R79" s="249" t="s">
        <v>185</v>
      </c>
      <c r="S79" s="249"/>
      <c r="T79" s="249"/>
      <c r="U79" s="249"/>
      <c r="V79" s="249"/>
      <c r="W79" s="249"/>
      <c r="X79" s="249"/>
      <c r="Y79" s="249"/>
      <c r="Z79" s="249"/>
      <c r="AA79" s="178"/>
    </row>
  </sheetData>
  <mergeCells count="8">
    <mergeCell ref="R2:AE2"/>
    <mergeCell ref="R78:U78"/>
    <mergeCell ref="R79:Z79"/>
    <mergeCell ref="B2:B3"/>
    <mergeCell ref="B78:E78"/>
    <mergeCell ref="B79:J79"/>
    <mergeCell ref="C2:C3"/>
    <mergeCell ref="D2:Q2"/>
  </mergeCells>
  <pageMargins left="0.3543307" right="0.3543307" top="0.39370077999999997" bottom="0.39370077999999997" header="0.51181102000000001" footer="0.51181102000000001"/>
  <pageSetup paperSize="9" scale="60" orientation="landscape" blackAndWhite="1"/>
  <headerFooter alignWithMargins="0"/>
  <colBreaks count="1" manualBreakCount="1">
    <brk id="3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8"/>
  <sheetViews>
    <sheetView workbookViewId="0"/>
  </sheetViews>
  <sheetFormatPr defaultRowHeight="15" x14ac:dyDescent="0.2"/>
  <cols>
    <col min="1" max="1" width="0.85546875" customWidth="1"/>
    <col min="2" max="2" width="2.85546875" customWidth="1"/>
    <col min="3" max="3" width="43" customWidth="1"/>
    <col min="4" max="4" width="5.28515625" customWidth="1"/>
    <col min="5" max="15" width="17.28515625" customWidth="1"/>
  </cols>
  <sheetData>
    <row r="1" spans="2:15" ht="5.0999999999999996" customHeight="1" x14ac:dyDescent="0.2"/>
    <row r="2" spans="2:15" ht="15" customHeight="1" x14ac:dyDescent="0.2">
      <c r="B2" s="259" t="s">
        <v>264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</row>
    <row r="3" spans="2:15" ht="15" customHeight="1" x14ac:dyDescent="0.2"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80" t="s">
        <v>265</v>
      </c>
    </row>
    <row r="4" spans="2:15" ht="15" customHeight="1" x14ac:dyDescent="0.2">
      <c r="B4" s="260" t="s">
        <v>266</v>
      </c>
      <c r="C4" s="264" t="s">
        <v>267</v>
      </c>
      <c r="D4" s="264" t="s">
        <v>268</v>
      </c>
      <c r="E4" s="265" t="s">
        <v>269</v>
      </c>
      <c r="F4" s="266"/>
      <c r="G4" s="267"/>
      <c r="H4" s="267"/>
      <c r="I4" s="267"/>
      <c r="J4" s="267"/>
      <c r="K4" s="267"/>
      <c r="L4" s="267"/>
      <c r="M4" s="267"/>
      <c r="N4" s="268"/>
      <c r="O4" s="287" t="s">
        <v>270</v>
      </c>
    </row>
    <row r="5" spans="2:15" ht="48.75" customHeight="1" x14ac:dyDescent="0.2">
      <c r="B5" s="261"/>
      <c r="C5" s="264"/>
      <c r="D5" s="264"/>
      <c r="E5" s="181" t="s">
        <v>35</v>
      </c>
      <c r="F5" s="182" t="s">
        <v>36</v>
      </c>
      <c r="G5" s="182" t="s">
        <v>37</v>
      </c>
      <c r="H5" s="182" t="s">
        <v>211</v>
      </c>
      <c r="I5" s="182" t="s">
        <v>39</v>
      </c>
      <c r="J5" s="182" t="s">
        <v>40</v>
      </c>
      <c r="K5" s="182" t="s">
        <v>41</v>
      </c>
      <c r="L5" s="182" t="s">
        <v>42</v>
      </c>
      <c r="M5" s="182" t="s">
        <v>43</v>
      </c>
      <c r="N5" s="181" t="s">
        <v>44</v>
      </c>
      <c r="O5" s="288"/>
    </row>
    <row r="6" spans="2:15" ht="12" customHeight="1" x14ac:dyDescent="0.2">
      <c r="B6" s="262"/>
      <c r="C6" s="183">
        <v>1</v>
      </c>
      <c r="D6" s="184">
        <v>2</v>
      </c>
      <c r="E6" s="184" t="s">
        <v>22</v>
      </c>
      <c r="F6" s="184">
        <v>4</v>
      </c>
      <c r="G6" s="184">
        <v>5</v>
      </c>
      <c r="H6" s="184" t="s">
        <v>271</v>
      </c>
      <c r="I6" s="184" t="s">
        <v>272</v>
      </c>
      <c r="J6" s="184" t="s">
        <v>273</v>
      </c>
      <c r="K6" s="184" t="s">
        <v>274</v>
      </c>
      <c r="L6" s="184" t="s">
        <v>275</v>
      </c>
      <c r="M6" s="184" t="s">
        <v>276</v>
      </c>
      <c r="N6" s="184" t="s">
        <v>277</v>
      </c>
      <c r="O6" s="185" t="s">
        <v>278</v>
      </c>
    </row>
    <row r="7" spans="2:15" ht="15" customHeight="1" x14ac:dyDescent="0.2">
      <c r="B7" s="262"/>
      <c r="C7" s="186" t="s">
        <v>279</v>
      </c>
      <c r="D7" s="187" t="s">
        <v>280</v>
      </c>
      <c r="E7" s="188">
        <f t="shared" ref="E7:N7" si="0">E8+E11+E14+E17+E20+E23+E26+E29+E32+E35</f>
        <v>0</v>
      </c>
      <c r="F7" s="188">
        <f t="shared" si="0"/>
        <v>0</v>
      </c>
      <c r="G7" s="188">
        <f t="shared" si="0"/>
        <v>0</v>
      </c>
      <c r="H7" s="188">
        <f t="shared" si="0"/>
        <v>0</v>
      </c>
      <c r="I7" s="188">
        <f t="shared" si="0"/>
        <v>0</v>
      </c>
      <c r="J7" s="188">
        <f t="shared" si="0"/>
        <v>0</v>
      </c>
      <c r="K7" s="188">
        <f t="shared" si="0"/>
        <v>0</v>
      </c>
      <c r="L7" s="188">
        <f t="shared" si="0"/>
        <v>0</v>
      </c>
      <c r="M7" s="188">
        <f t="shared" si="0"/>
        <v>0</v>
      </c>
      <c r="N7" s="188">
        <f t="shared" si="0"/>
        <v>0</v>
      </c>
      <c r="O7" s="189">
        <f t="shared" ref="O7:O36" si="1">SUM(E7:N7)</f>
        <v>0</v>
      </c>
    </row>
    <row r="8" spans="2:15" ht="15" customHeight="1" x14ac:dyDescent="0.2">
      <c r="B8" s="262"/>
      <c r="C8" s="190" t="s">
        <v>281</v>
      </c>
      <c r="D8" s="191" t="s">
        <v>282</v>
      </c>
      <c r="E8" s="192"/>
      <c r="F8" s="193">
        <f t="shared" ref="F8:N8" si="2">SUM(F9:F10)</f>
        <v>0</v>
      </c>
      <c r="G8" s="193">
        <f t="shared" si="2"/>
        <v>0</v>
      </c>
      <c r="H8" s="193">
        <f t="shared" si="2"/>
        <v>0</v>
      </c>
      <c r="I8" s="193">
        <f t="shared" si="2"/>
        <v>0</v>
      </c>
      <c r="J8" s="193">
        <f t="shared" si="2"/>
        <v>0</v>
      </c>
      <c r="K8" s="193">
        <f t="shared" si="2"/>
        <v>0</v>
      </c>
      <c r="L8" s="193">
        <f t="shared" si="2"/>
        <v>0</v>
      </c>
      <c r="M8" s="193">
        <f t="shared" si="2"/>
        <v>0</v>
      </c>
      <c r="N8" s="193">
        <f t="shared" si="2"/>
        <v>0</v>
      </c>
      <c r="O8" s="194">
        <f t="shared" si="1"/>
        <v>0</v>
      </c>
    </row>
    <row r="9" spans="2:15" ht="19.5" customHeight="1" x14ac:dyDescent="0.2">
      <c r="B9" s="262"/>
      <c r="C9" s="195" t="s">
        <v>283</v>
      </c>
      <c r="D9" s="196" t="s">
        <v>284</v>
      </c>
      <c r="E9" s="192"/>
      <c r="F9" s="197"/>
      <c r="G9" s="197"/>
      <c r="H9" s="197"/>
      <c r="I9" s="197"/>
      <c r="J9" s="197"/>
      <c r="K9" s="197"/>
      <c r="L9" s="197"/>
      <c r="M9" s="197"/>
      <c r="N9" s="197"/>
      <c r="O9" s="198">
        <f t="shared" si="1"/>
        <v>0</v>
      </c>
    </row>
    <row r="10" spans="2:15" ht="19.5" customHeight="1" x14ac:dyDescent="0.2">
      <c r="B10" s="262"/>
      <c r="C10" s="199" t="s">
        <v>285</v>
      </c>
      <c r="D10" s="196" t="s">
        <v>286</v>
      </c>
      <c r="E10" s="192"/>
      <c r="F10" s="197"/>
      <c r="G10" s="197"/>
      <c r="H10" s="197"/>
      <c r="I10" s="197"/>
      <c r="J10" s="197"/>
      <c r="K10" s="197"/>
      <c r="L10" s="197"/>
      <c r="M10" s="197"/>
      <c r="N10" s="192"/>
      <c r="O10" s="198">
        <f t="shared" si="1"/>
        <v>0</v>
      </c>
    </row>
    <row r="11" spans="2:15" ht="18.75" customHeight="1" x14ac:dyDescent="0.2">
      <c r="B11" s="262"/>
      <c r="C11" s="200" t="s">
        <v>287</v>
      </c>
      <c r="D11" s="191" t="s">
        <v>288</v>
      </c>
      <c r="E11" s="193">
        <f t="shared" ref="E11:N11" si="3">SUM(E12:E13)</f>
        <v>0</v>
      </c>
      <c r="F11" s="193">
        <f t="shared" si="3"/>
        <v>0</v>
      </c>
      <c r="G11" s="193">
        <f t="shared" si="3"/>
        <v>0</v>
      </c>
      <c r="H11" s="193">
        <f t="shared" si="3"/>
        <v>0</v>
      </c>
      <c r="I11" s="193">
        <f t="shared" si="3"/>
        <v>0</v>
      </c>
      <c r="J11" s="193">
        <f t="shared" si="3"/>
        <v>0</v>
      </c>
      <c r="K11" s="193">
        <f t="shared" si="3"/>
        <v>0</v>
      </c>
      <c r="L11" s="193">
        <f t="shared" si="3"/>
        <v>0</v>
      </c>
      <c r="M11" s="193">
        <f t="shared" si="3"/>
        <v>0</v>
      </c>
      <c r="N11" s="193">
        <f t="shared" si="3"/>
        <v>0</v>
      </c>
      <c r="O11" s="194">
        <f t="shared" si="1"/>
        <v>0</v>
      </c>
    </row>
    <row r="12" spans="2:15" ht="19.5" customHeight="1" x14ac:dyDescent="0.2">
      <c r="B12" s="262"/>
      <c r="C12" s="195" t="s">
        <v>283</v>
      </c>
      <c r="D12" s="196" t="s">
        <v>289</v>
      </c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8">
        <f t="shared" si="1"/>
        <v>0</v>
      </c>
    </row>
    <row r="13" spans="2:15" ht="19.5" customHeight="1" x14ac:dyDescent="0.2">
      <c r="B13" s="262"/>
      <c r="C13" s="199" t="s">
        <v>285</v>
      </c>
      <c r="D13" s="196" t="s">
        <v>290</v>
      </c>
      <c r="E13" s="197"/>
      <c r="F13" s="197"/>
      <c r="G13" s="197"/>
      <c r="H13" s="197"/>
      <c r="I13" s="197"/>
      <c r="J13" s="197"/>
      <c r="K13" s="197"/>
      <c r="L13" s="197"/>
      <c r="M13" s="197"/>
      <c r="N13" s="192"/>
      <c r="O13" s="198">
        <f t="shared" si="1"/>
        <v>0</v>
      </c>
    </row>
    <row r="14" spans="2:15" ht="15" customHeight="1" x14ac:dyDescent="0.2">
      <c r="B14" s="262"/>
      <c r="C14" s="200" t="s">
        <v>291</v>
      </c>
      <c r="D14" s="191" t="s">
        <v>292</v>
      </c>
      <c r="E14" s="193">
        <f t="shared" ref="E14:N14" si="4">SUM(E15:E16)</f>
        <v>0</v>
      </c>
      <c r="F14" s="193">
        <f t="shared" si="4"/>
        <v>0</v>
      </c>
      <c r="G14" s="193">
        <f t="shared" si="4"/>
        <v>0</v>
      </c>
      <c r="H14" s="193">
        <f t="shared" si="4"/>
        <v>0</v>
      </c>
      <c r="I14" s="193">
        <f t="shared" si="4"/>
        <v>0</v>
      </c>
      <c r="J14" s="193">
        <f t="shared" si="4"/>
        <v>0</v>
      </c>
      <c r="K14" s="193">
        <f t="shared" si="4"/>
        <v>0</v>
      </c>
      <c r="L14" s="193">
        <f t="shared" si="4"/>
        <v>0</v>
      </c>
      <c r="M14" s="193">
        <f t="shared" si="4"/>
        <v>0</v>
      </c>
      <c r="N14" s="193">
        <f t="shared" si="4"/>
        <v>0</v>
      </c>
      <c r="O14" s="194">
        <f t="shared" si="1"/>
        <v>0</v>
      </c>
    </row>
    <row r="15" spans="2:15" ht="19.5" customHeight="1" x14ac:dyDescent="0.2">
      <c r="B15" s="262"/>
      <c r="C15" s="195" t="s">
        <v>283</v>
      </c>
      <c r="D15" s="196" t="s">
        <v>293</v>
      </c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8">
        <f t="shared" si="1"/>
        <v>0</v>
      </c>
    </row>
    <row r="16" spans="2:15" ht="19.5" customHeight="1" x14ac:dyDescent="0.2">
      <c r="B16" s="262"/>
      <c r="C16" s="199" t="s">
        <v>285</v>
      </c>
      <c r="D16" s="196" t="s">
        <v>294</v>
      </c>
      <c r="E16" s="197"/>
      <c r="F16" s="197"/>
      <c r="G16" s="197"/>
      <c r="H16" s="197"/>
      <c r="I16" s="197"/>
      <c r="J16" s="197"/>
      <c r="K16" s="197"/>
      <c r="L16" s="197"/>
      <c r="M16" s="197"/>
      <c r="N16" s="192"/>
      <c r="O16" s="198">
        <f t="shared" si="1"/>
        <v>0</v>
      </c>
    </row>
    <row r="17" spans="2:15" ht="15" customHeight="1" x14ac:dyDescent="0.2">
      <c r="B17" s="262"/>
      <c r="C17" s="200" t="s">
        <v>295</v>
      </c>
      <c r="D17" s="191" t="s">
        <v>296</v>
      </c>
      <c r="E17" s="193">
        <f t="shared" ref="E17:N17" si="5">SUM(E18:E19)</f>
        <v>0</v>
      </c>
      <c r="F17" s="193">
        <f t="shared" si="5"/>
        <v>0</v>
      </c>
      <c r="G17" s="193">
        <f t="shared" si="5"/>
        <v>0</v>
      </c>
      <c r="H17" s="193">
        <f t="shared" si="5"/>
        <v>0</v>
      </c>
      <c r="I17" s="193">
        <f t="shared" si="5"/>
        <v>0</v>
      </c>
      <c r="J17" s="193">
        <f t="shared" si="5"/>
        <v>0</v>
      </c>
      <c r="K17" s="193">
        <f t="shared" si="5"/>
        <v>0</v>
      </c>
      <c r="L17" s="193">
        <f t="shared" si="5"/>
        <v>0</v>
      </c>
      <c r="M17" s="193">
        <f t="shared" si="5"/>
        <v>0</v>
      </c>
      <c r="N17" s="193">
        <f t="shared" si="5"/>
        <v>0</v>
      </c>
      <c r="O17" s="194">
        <f t="shared" si="1"/>
        <v>0</v>
      </c>
    </row>
    <row r="18" spans="2:15" ht="19.5" customHeight="1" x14ac:dyDescent="0.2">
      <c r="B18" s="262"/>
      <c r="C18" s="195" t="s">
        <v>283</v>
      </c>
      <c r="D18" s="196" t="s">
        <v>297</v>
      </c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8">
        <f t="shared" si="1"/>
        <v>0</v>
      </c>
    </row>
    <row r="19" spans="2:15" ht="19.5" customHeight="1" x14ac:dyDescent="0.2">
      <c r="B19" s="262"/>
      <c r="C19" s="199" t="s">
        <v>285</v>
      </c>
      <c r="D19" s="196" t="s">
        <v>298</v>
      </c>
      <c r="E19" s="197"/>
      <c r="F19" s="197"/>
      <c r="G19" s="197"/>
      <c r="H19" s="197"/>
      <c r="I19" s="197"/>
      <c r="J19" s="197"/>
      <c r="K19" s="197"/>
      <c r="L19" s="197"/>
      <c r="M19" s="197"/>
      <c r="N19" s="192"/>
      <c r="O19" s="198">
        <f t="shared" si="1"/>
        <v>0</v>
      </c>
    </row>
    <row r="20" spans="2:15" ht="18.75" customHeight="1" x14ac:dyDescent="0.2">
      <c r="B20" s="262"/>
      <c r="C20" s="200" t="s">
        <v>299</v>
      </c>
      <c r="D20" s="191" t="s">
        <v>300</v>
      </c>
      <c r="E20" s="193">
        <f t="shared" ref="E20:N20" si="6">SUM(E21:E22)</f>
        <v>0</v>
      </c>
      <c r="F20" s="193">
        <f t="shared" si="6"/>
        <v>0</v>
      </c>
      <c r="G20" s="193">
        <f t="shared" si="6"/>
        <v>0</v>
      </c>
      <c r="H20" s="193">
        <f t="shared" si="6"/>
        <v>0</v>
      </c>
      <c r="I20" s="193">
        <f t="shared" si="6"/>
        <v>0</v>
      </c>
      <c r="J20" s="193">
        <f t="shared" si="6"/>
        <v>0</v>
      </c>
      <c r="K20" s="193">
        <f t="shared" si="6"/>
        <v>0</v>
      </c>
      <c r="L20" s="193">
        <f t="shared" si="6"/>
        <v>0</v>
      </c>
      <c r="M20" s="193">
        <f t="shared" si="6"/>
        <v>0</v>
      </c>
      <c r="N20" s="193">
        <f t="shared" si="6"/>
        <v>0</v>
      </c>
      <c r="O20" s="194">
        <f t="shared" si="1"/>
        <v>0</v>
      </c>
    </row>
    <row r="21" spans="2:15" ht="19.5" customHeight="1" x14ac:dyDescent="0.2">
      <c r="B21" s="262"/>
      <c r="C21" s="195" t="s">
        <v>283</v>
      </c>
      <c r="D21" s="196" t="s">
        <v>301</v>
      </c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8">
        <f t="shared" si="1"/>
        <v>0</v>
      </c>
    </row>
    <row r="22" spans="2:15" ht="19.5" customHeight="1" x14ac:dyDescent="0.2">
      <c r="B22" s="262"/>
      <c r="C22" s="199" t="s">
        <v>285</v>
      </c>
      <c r="D22" s="196" t="s">
        <v>302</v>
      </c>
      <c r="E22" s="197"/>
      <c r="F22" s="197"/>
      <c r="G22" s="197"/>
      <c r="H22" s="197"/>
      <c r="I22" s="197"/>
      <c r="J22" s="197"/>
      <c r="K22" s="197"/>
      <c r="L22" s="197"/>
      <c r="M22" s="197"/>
      <c r="N22" s="192"/>
      <c r="O22" s="198">
        <f t="shared" si="1"/>
        <v>0</v>
      </c>
    </row>
    <row r="23" spans="2:15" ht="15" customHeight="1" x14ac:dyDescent="0.2">
      <c r="B23" s="262"/>
      <c r="C23" s="200" t="s">
        <v>303</v>
      </c>
      <c r="D23" s="191" t="s">
        <v>304</v>
      </c>
      <c r="E23" s="193">
        <f t="shared" ref="E23:N23" si="7">SUM(E24:E25)</f>
        <v>0</v>
      </c>
      <c r="F23" s="193">
        <f t="shared" si="7"/>
        <v>0</v>
      </c>
      <c r="G23" s="193">
        <f t="shared" si="7"/>
        <v>0</v>
      </c>
      <c r="H23" s="193">
        <f t="shared" si="7"/>
        <v>0</v>
      </c>
      <c r="I23" s="193">
        <f t="shared" si="7"/>
        <v>0</v>
      </c>
      <c r="J23" s="193">
        <f t="shared" si="7"/>
        <v>0</v>
      </c>
      <c r="K23" s="193">
        <f t="shared" si="7"/>
        <v>0</v>
      </c>
      <c r="L23" s="193">
        <f t="shared" si="7"/>
        <v>0</v>
      </c>
      <c r="M23" s="193">
        <f t="shared" si="7"/>
        <v>0</v>
      </c>
      <c r="N23" s="193">
        <f t="shared" si="7"/>
        <v>0</v>
      </c>
      <c r="O23" s="194">
        <f t="shared" si="1"/>
        <v>0</v>
      </c>
    </row>
    <row r="24" spans="2:15" ht="19.5" customHeight="1" x14ac:dyDescent="0.2">
      <c r="B24" s="262"/>
      <c r="C24" s="195" t="s">
        <v>283</v>
      </c>
      <c r="D24" s="196" t="s">
        <v>305</v>
      </c>
      <c r="E24" s="197"/>
      <c r="F24" s="197"/>
      <c r="G24" s="197"/>
      <c r="H24" s="197"/>
      <c r="I24" s="197"/>
      <c r="J24" s="197"/>
      <c r="K24" s="197"/>
      <c r="L24" s="197"/>
      <c r="M24" s="197"/>
      <c r="N24" s="197"/>
      <c r="O24" s="198">
        <f t="shared" si="1"/>
        <v>0</v>
      </c>
    </row>
    <row r="25" spans="2:15" ht="19.5" customHeight="1" x14ac:dyDescent="0.2">
      <c r="B25" s="262"/>
      <c r="C25" s="199" t="s">
        <v>285</v>
      </c>
      <c r="D25" s="196" t="s">
        <v>306</v>
      </c>
      <c r="E25" s="197"/>
      <c r="F25" s="197"/>
      <c r="G25" s="197"/>
      <c r="H25" s="197"/>
      <c r="I25" s="197"/>
      <c r="J25" s="197"/>
      <c r="K25" s="197"/>
      <c r="L25" s="197"/>
      <c r="M25" s="197"/>
      <c r="N25" s="192"/>
      <c r="O25" s="198">
        <f t="shared" si="1"/>
        <v>0</v>
      </c>
    </row>
    <row r="26" spans="2:15" ht="15" customHeight="1" x14ac:dyDescent="0.2">
      <c r="B26" s="262"/>
      <c r="C26" s="200" t="s">
        <v>307</v>
      </c>
      <c r="D26" s="191" t="s">
        <v>308</v>
      </c>
      <c r="E26" s="193">
        <f t="shared" ref="E26:N26" si="8">SUM(E27:E28)</f>
        <v>0</v>
      </c>
      <c r="F26" s="193">
        <f t="shared" si="8"/>
        <v>0</v>
      </c>
      <c r="G26" s="193">
        <f t="shared" si="8"/>
        <v>0</v>
      </c>
      <c r="H26" s="193">
        <f t="shared" si="8"/>
        <v>0</v>
      </c>
      <c r="I26" s="193">
        <f t="shared" si="8"/>
        <v>0</v>
      </c>
      <c r="J26" s="193">
        <f t="shared" si="8"/>
        <v>0</v>
      </c>
      <c r="K26" s="193">
        <f t="shared" si="8"/>
        <v>0</v>
      </c>
      <c r="L26" s="193">
        <f t="shared" si="8"/>
        <v>0</v>
      </c>
      <c r="M26" s="193">
        <f t="shared" si="8"/>
        <v>0</v>
      </c>
      <c r="N26" s="193">
        <f t="shared" si="8"/>
        <v>0</v>
      </c>
      <c r="O26" s="194">
        <f t="shared" si="1"/>
        <v>0</v>
      </c>
    </row>
    <row r="27" spans="2:15" ht="19.5" customHeight="1" x14ac:dyDescent="0.2">
      <c r="B27" s="262"/>
      <c r="C27" s="195" t="s">
        <v>283</v>
      </c>
      <c r="D27" s="196" t="s">
        <v>309</v>
      </c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8">
        <f t="shared" si="1"/>
        <v>0</v>
      </c>
    </row>
    <row r="28" spans="2:15" ht="19.5" customHeight="1" x14ac:dyDescent="0.2">
      <c r="B28" s="262"/>
      <c r="C28" s="199" t="s">
        <v>285</v>
      </c>
      <c r="D28" s="196" t="s">
        <v>310</v>
      </c>
      <c r="E28" s="197"/>
      <c r="F28" s="197"/>
      <c r="G28" s="197"/>
      <c r="H28" s="197"/>
      <c r="I28" s="197"/>
      <c r="J28" s="197"/>
      <c r="K28" s="197"/>
      <c r="L28" s="197"/>
      <c r="M28" s="197"/>
      <c r="N28" s="192"/>
      <c r="O28" s="198">
        <f t="shared" si="1"/>
        <v>0</v>
      </c>
    </row>
    <row r="29" spans="2:15" ht="15" customHeight="1" x14ac:dyDescent="0.2">
      <c r="B29" s="262"/>
      <c r="C29" s="200" t="s">
        <v>311</v>
      </c>
      <c r="D29" s="191" t="s">
        <v>312</v>
      </c>
      <c r="E29" s="193">
        <f t="shared" ref="E29:N29" si="9">SUM(E30:E31)</f>
        <v>0</v>
      </c>
      <c r="F29" s="193">
        <f t="shared" si="9"/>
        <v>0</v>
      </c>
      <c r="G29" s="193">
        <f t="shared" si="9"/>
        <v>0</v>
      </c>
      <c r="H29" s="193">
        <f t="shared" si="9"/>
        <v>0</v>
      </c>
      <c r="I29" s="193">
        <f t="shared" si="9"/>
        <v>0</v>
      </c>
      <c r="J29" s="193">
        <f t="shared" si="9"/>
        <v>0</v>
      </c>
      <c r="K29" s="193">
        <f t="shared" si="9"/>
        <v>0</v>
      </c>
      <c r="L29" s="193">
        <f t="shared" si="9"/>
        <v>0</v>
      </c>
      <c r="M29" s="193">
        <f t="shared" si="9"/>
        <v>0</v>
      </c>
      <c r="N29" s="193">
        <f t="shared" si="9"/>
        <v>0</v>
      </c>
      <c r="O29" s="194">
        <f t="shared" si="1"/>
        <v>0</v>
      </c>
    </row>
    <row r="30" spans="2:15" ht="19.5" customHeight="1" x14ac:dyDescent="0.2">
      <c r="B30" s="262"/>
      <c r="C30" s="195" t="s">
        <v>283</v>
      </c>
      <c r="D30" s="196" t="s">
        <v>313</v>
      </c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8">
        <f t="shared" si="1"/>
        <v>0</v>
      </c>
    </row>
    <row r="31" spans="2:15" ht="19.5" customHeight="1" x14ac:dyDescent="0.2">
      <c r="B31" s="262"/>
      <c r="C31" s="199" t="s">
        <v>285</v>
      </c>
      <c r="D31" s="196" t="s">
        <v>314</v>
      </c>
      <c r="E31" s="197"/>
      <c r="F31" s="197"/>
      <c r="G31" s="197"/>
      <c r="H31" s="197"/>
      <c r="I31" s="197"/>
      <c r="J31" s="197"/>
      <c r="K31" s="197"/>
      <c r="L31" s="197"/>
      <c r="M31" s="197"/>
      <c r="N31" s="192"/>
      <c r="O31" s="198">
        <f t="shared" si="1"/>
        <v>0</v>
      </c>
    </row>
    <row r="32" spans="2:15" ht="15" customHeight="1" x14ac:dyDescent="0.2">
      <c r="B32" s="262"/>
      <c r="C32" s="200" t="s">
        <v>315</v>
      </c>
      <c r="D32" s="191" t="s">
        <v>316</v>
      </c>
      <c r="E32" s="193">
        <f t="shared" ref="E32:N32" si="10">SUM(E33:E34)</f>
        <v>0</v>
      </c>
      <c r="F32" s="193">
        <f t="shared" si="10"/>
        <v>0</v>
      </c>
      <c r="G32" s="193">
        <f t="shared" si="10"/>
        <v>0</v>
      </c>
      <c r="H32" s="193">
        <f t="shared" si="10"/>
        <v>0</v>
      </c>
      <c r="I32" s="193">
        <f t="shared" si="10"/>
        <v>0</v>
      </c>
      <c r="J32" s="193">
        <f t="shared" si="10"/>
        <v>0</v>
      </c>
      <c r="K32" s="193">
        <f t="shared" si="10"/>
        <v>0</v>
      </c>
      <c r="L32" s="193">
        <f t="shared" si="10"/>
        <v>0</v>
      </c>
      <c r="M32" s="193">
        <f t="shared" si="10"/>
        <v>0</v>
      </c>
      <c r="N32" s="193">
        <f t="shared" si="10"/>
        <v>0</v>
      </c>
      <c r="O32" s="194">
        <f t="shared" si="1"/>
        <v>0</v>
      </c>
    </row>
    <row r="33" spans="2:15" ht="19.5" customHeight="1" x14ac:dyDescent="0.2">
      <c r="B33" s="262"/>
      <c r="C33" s="195" t="s">
        <v>283</v>
      </c>
      <c r="D33" s="196" t="s">
        <v>317</v>
      </c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8">
        <f t="shared" si="1"/>
        <v>0</v>
      </c>
    </row>
    <row r="34" spans="2:15" ht="19.5" customHeight="1" x14ac:dyDescent="0.2">
      <c r="B34" s="262"/>
      <c r="C34" s="199" t="s">
        <v>285</v>
      </c>
      <c r="D34" s="196" t="s">
        <v>318</v>
      </c>
      <c r="E34" s="197"/>
      <c r="F34" s="197"/>
      <c r="G34" s="197"/>
      <c r="H34" s="197"/>
      <c r="I34" s="197"/>
      <c r="J34" s="197"/>
      <c r="K34" s="197"/>
      <c r="L34" s="197"/>
      <c r="M34" s="197"/>
      <c r="N34" s="192"/>
      <c r="O34" s="198">
        <f t="shared" si="1"/>
        <v>0</v>
      </c>
    </row>
    <row r="35" spans="2:15" ht="18.75" customHeight="1" x14ac:dyDescent="0.2">
      <c r="B35" s="262"/>
      <c r="C35" s="201" t="s">
        <v>319</v>
      </c>
      <c r="D35" s="191" t="s">
        <v>320</v>
      </c>
      <c r="E35" s="193">
        <f t="shared" ref="E35:M35" si="11">SUM(E36:E37)</f>
        <v>0</v>
      </c>
      <c r="F35" s="193">
        <f t="shared" si="11"/>
        <v>0</v>
      </c>
      <c r="G35" s="193">
        <f t="shared" si="11"/>
        <v>0</v>
      </c>
      <c r="H35" s="193">
        <f t="shared" si="11"/>
        <v>0</v>
      </c>
      <c r="I35" s="193">
        <f t="shared" si="11"/>
        <v>0</v>
      </c>
      <c r="J35" s="193">
        <f t="shared" si="11"/>
        <v>0</v>
      </c>
      <c r="K35" s="193">
        <f t="shared" si="11"/>
        <v>0</v>
      </c>
      <c r="L35" s="193">
        <f t="shared" si="11"/>
        <v>0</v>
      </c>
      <c r="M35" s="193">
        <f t="shared" si="11"/>
        <v>0</v>
      </c>
      <c r="N35" s="202"/>
      <c r="O35" s="194">
        <f t="shared" si="1"/>
        <v>0</v>
      </c>
    </row>
    <row r="36" spans="2:15" ht="19.5" customHeight="1" x14ac:dyDescent="0.2">
      <c r="B36" s="262"/>
      <c r="C36" s="195" t="s">
        <v>283</v>
      </c>
      <c r="D36" s="196" t="s">
        <v>321</v>
      </c>
      <c r="E36" s="197"/>
      <c r="F36" s="197"/>
      <c r="G36" s="197"/>
      <c r="H36" s="197"/>
      <c r="I36" s="197"/>
      <c r="J36" s="197"/>
      <c r="K36" s="197"/>
      <c r="L36" s="197"/>
      <c r="M36" s="197"/>
      <c r="N36" s="192"/>
      <c r="O36" s="198">
        <f t="shared" si="1"/>
        <v>0</v>
      </c>
    </row>
    <row r="37" spans="2:15" ht="20.25" customHeight="1" x14ac:dyDescent="0.2">
      <c r="B37" s="263"/>
      <c r="C37" s="199" t="s">
        <v>285</v>
      </c>
      <c r="D37" s="203" t="s">
        <v>322</v>
      </c>
      <c r="E37" s="204"/>
      <c r="F37" s="204"/>
      <c r="G37" s="204"/>
      <c r="H37" s="204"/>
      <c r="I37" s="204"/>
      <c r="J37" s="204"/>
      <c r="K37" s="204"/>
      <c r="L37" s="204"/>
      <c r="M37" s="204"/>
      <c r="N37" s="204"/>
      <c r="O37" s="205"/>
    </row>
    <row r="38" spans="2:15" ht="15" customHeight="1" x14ac:dyDescent="0.2">
      <c r="B38" s="206" t="s">
        <v>323</v>
      </c>
      <c r="C38" s="60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</row>
    <row r="39" spans="2:15" ht="11.25" customHeight="1" x14ac:dyDescent="0.2">
      <c r="E39" s="207" t="s">
        <v>324</v>
      </c>
      <c r="F39" s="208"/>
      <c r="G39" s="272"/>
      <c r="H39" s="272"/>
      <c r="I39" s="272"/>
      <c r="J39" s="209"/>
      <c r="K39" s="209" t="s">
        <v>325</v>
      </c>
      <c r="L39" s="208"/>
      <c r="M39" s="272"/>
      <c r="N39" s="272"/>
    </row>
    <row r="40" spans="2:15" ht="33.75" customHeight="1" x14ac:dyDescent="0.2">
      <c r="E40" s="209"/>
      <c r="F40" s="210" t="s">
        <v>326</v>
      </c>
      <c r="G40" s="273" t="s">
        <v>327</v>
      </c>
      <c r="H40" s="273"/>
      <c r="I40" s="273"/>
      <c r="J40" s="209"/>
      <c r="K40" s="211" t="s">
        <v>328</v>
      </c>
      <c r="L40" s="210" t="s">
        <v>326</v>
      </c>
      <c r="M40" s="273" t="s">
        <v>327</v>
      </c>
      <c r="N40" s="273"/>
    </row>
    <row r="41" spans="2:15" ht="15" customHeight="1" x14ac:dyDescent="0.2"/>
    <row r="42" spans="2:15" ht="15" customHeight="1" x14ac:dyDescent="0.2">
      <c r="E42" s="269" t="s">
        <v>329</v>
      </c>
      <c r="F42" s="269"/>
      <c r="G42" s="269"/>
      <c r="H42" s="212"/>
    </row>
    <row r="43" spans="2:15" ht="15" customHeight="1" x14ac:dyDescent="0.2"/>
    <row r="44" spans="2:15" ht="15" hidden="1" customHeight="1" x14ac:dyDescent="0.2"/>
    <row r="45" spans="2:15" ht="12" hidden="1" customHeight="1" x14ac:dyDescent="0.25">
      <c r="E45" s="213"/>
      <c r="F45" s="213"/>
      <c r="G45" s="213"/>
      <c r="H45" s="213"/>
      <c r="I45" s="213"/>
      <c r="J45" s="213"/>
      <c r="K45" s="213"/>
    </row>
    <row r="46" spans="2:15" ht="42.95" hidden="1" customHeight="1" x14ac:dyDescent="0.25">
      <c r="D46" s="214"/>
      <c r="E46" s="222"/>
      <c r="F46" s="223"/>
      <c r="G46" s="223"/>
      <c r="H46" s="130"/>
      <c r="I46" s="232" t="s">
        <v>186</v>
      </c>
      <c r="J46" s="233"/>
      <c r="K46" s="232"/>
      <c r="L46" s="131"/>
    </row>
    <row r="47" spans="2:15" ht="3.75" hidden="1" customHeight="1" x14ac:dyDescent="0.2">
      <c r="E47" s="223"/>
      <c r="F47" s="223"/>
      <c r="G47" s="223"/>
      <c r="H47" s="130"/>
      <c r="I47" s="235"/>
      <c r="J47" s="235"/>
      <c r="K47" s="235"/>
    </row>
    <row r="48" spans="2:15" ht="15.75" hidden="1" customHeight="1" x14ac:dyDescent="0.25">
      <c r="D48" s="214"/>
      <c r="E48" s="224" t="s">
        <v>187</v>
      </c>
      <c r="F48" s="225"/>
      <c r="G48" s="225"/>
      <c r="H48" s="274" t="s">
        <v>188</v>
      </c>
      <c r="I48" s="275"/>
      <c r="J48" s="276"/>
      <c r="K48" s="274"/>
      <c r="L48" s="131"/>
    </row>
    <row r="49" spans="4:12" ht="15" hidden="1" customHeight="1" x14ac:dyDescent="0.25">
      <c r="D49" s="214"/>
      <c r="E49" s="226" t="s">
        <v>189</v>
      </c>
      <c r="F49" s="227"/>
      <c r="G49" s="227"/>
      <c r="H49" s="277">
        <v>45716</v>
      </c>
      <c r="I49" s="278"/>
      <c r="J49" s="279"/>
      <c r="K49" s="277"/>
      <c r="L49" s="131"/>
    </row>
    <row r="50" spans="4:12" ht="15" hidden="1" customHeight="1" x14ac:dyDescent="0.25">
      <c r="D50" s="214"/>
      <c r="E50" s="226" t="s">
        <v>190</v>
      </c>
      <c r="F50" s="227"/>
      <c r="G50" s="227"/>
      <c r="H50" s="280" t="s">
        <v>191</v>
      </c>
      <c r="I50" s="281"/>
      <c r="J50" s="282"/>
      <c r="K50" s="280"/>
      <c r="L50" s="131"/>
    </row>
    <row r="51" spans="4:12" ht="15" hidden="1" customHeight="1" x14ac:dyDescent="0.25">
      <c r="D51" s="214"/>
      <c r="E51" s="226" t="s">
        <v>192</v>
      </c>
      <c r="F51" s="227"/>
      <c r="G51" s="227"/>
      <c r="H51" s="280" t="s">
        <v>193</v>
      </c>
      <c r="I51" s="281"/>
      <c r="J51" s="282"/>
      <c r="K51" s="280"/>
      <c r="L51" s="131"/>
    </row>
    <row r="52" spans="4:12" ht="15" hidden="1" customHeight="1" x14ac:dyDescent="0.25">
      <c r="D52" s="214"/>
      <c r="E52" s="226" t="s">
        <v>194</v>
      </c>
      <c r="F52" s="227"/>
      <c r="G52" s="227"/>
      <c r="H52" s="280" t="s">
        <v>195</v>
      </c>
      <c r="I52" s="281"/>
      <c r="J52" s="282"/>
      <c r="K52" s="280"/>
      <c r="L52" s="131"/>
    </row>
    <row r="53" spans="4:12" ht="15" hidden="1" customHeight="1" x14ac:dyDescent="0.25">
      <c r="D53" s="214"/>
      <c r="E53" s="226" t="s">
        <v>196</v>
      </c>
      <c r="F53" s="227"/>
      <c r="G53" s="227"/>
      <c r="H53" s="277">
        <v>45342</v>
      </c>
      <c r="I53" s="278"/>
      <c r="J53" s="279"/>
      <c r="K53" s="277"/>
      <c r="L53" s="131"/>
    </row>
    <row r="54" spans="4:12" ht="15" hidden="1" customHeight="1" x14ac:dyDescent="0.25">
      <c r="D54" s="214"/>
      <c r="E54" s="226" t="s">
        <v>197</v>
      </c>
      <c r="F54" s="227"/>
      <c r="G54" s="227"/>
      <c r="H54" s="277">
        <v>45792</v>
      </c>
      <c r="I54" s="278"/>
      <c r="J54" s="279"/>
      <c r="K54" s="277"/>
      <c r="L54" s="131"/>
    </row>
    <row r="55" spans="4:12" ht="15" hidden="1" customHeight="1" x14ac:dyDescent="0.25">
      <c r="D55" s="214"/>
      <c r="E55" s="226" t="s">
        <v>198</v>
      </c>
      <c r="F55" s="227"/>
      <c r="G55" s="227"/>
      <c r="H55" s="280" t="s">
        <v>199</v>
      </c>
      <c r="I55" s="281"/>
      <c r="J55" s="282"/>
      <c r="K55" s="280"/>
      <c r="L55" s="131"/>
    </row>
    <row r="56" spans="4:12" ht="15.75" hidden="1" customHeight="1" x14ac:dyDescent="0.25">
      <c r="D56" s="214"/>
      <c r="E56" s="228" t="s">
        <v>200</v>
      </c>
      <c r="F56" s="229"/>
      <c r="G56" s="229"/>
      <c r="H56" s="283"/>
      <c r="I56" s="284"/>
      <c r="J56" s="285"/>
      <c r="K56" s="283"/>
      <c r="L56" s="131"/>
    </row>
    <row r="57" spans="4:12" ht="3.75" hidden="1" customHeight="1" x14ac:dyDescent="0.2">
      <c r="E57" s="270"/>
      <c r="F57" s="270"/>
      <c r="G57" s="270"/>
      <c r="H57" s="286"/>
      <c r="I57" s="286"/>
      <c r="J57" s="286"/>
      <c r="K57" s="286"/>
    </row>
    <row r="58" spans="4:12" ht="15.75" hidden="1" customHeight="1" x14ac:dyDescent="0.25">
      <c r="D58" s="214"/>
      <c r="E58" s="226" t="s">
        <v>187</v>
      </c>
      <c r="F58" s="227"/>
      <c r="G58" s="227"/>
      <c r="H58" s="280" t="s">
        <v>188</v>
      </c>
      <c r="I58" s="281"/>
      <c r="J58" s="282"/>
      <c r="K58" s="280"/>
      <c r="L58" s="131"/>
    </row>
    <row r="59" spans="4:12" ht="15" hidden="1" customHeight="1" x14ac:dyDescent="0.25">
      <c r="D59" s="214"/>
      <c r="E59" s="226" t="s">
        <v>189</v>
      </c>
      <c r="F59" s="227"/>
      <c r="G59" s="227"/>
      <c r="H59" s="277">
        <v>45716</v>
      </c>
      <c r="I59" s="278"/>
      <c r="J59" s="279"/>
      <c r="K59" s="277"/>
      <c r="L59" s="131"/>
    </row>
    <row r="60" spans="4:12" ht="15" hidden="1" customHeight="1" x14ac:dyDescent="0.25">
      <c r="D60" s="214"/>
      <c r="E60" s="226" t="s">
        <v>190</v>
      </c>
      <c r="F60" s="227"/>
      <c r="G60" s="227"/>
      <c r="H60" s="280" t="s">
        <v>191</v>
      </c>
      <c r="I60" s="281"/>
      <c r="J60" s="282"/>
      <c r="K60" s="280"/>
      <c r="L60" s="131"/>
    </row>
    <row r="61" spans="4:12" ht="15" hidden="1" customHeight="1" x14ac:dyDescent="0.25">
      <c r="D61" s="214"/>
      <c r="E61" s="226" t="s">
        <v>192</v>
      </c>
      <c r="F61" s="227"/>
      <c r="G61" s="227"/>
      <c r="H61" s="280" t="s">
        <v>193</v>
      </c>
      <c r="I61" s="281"/>
      <c r="J61" s="282"/>
      <c r="K61" s="280"/>
      <c r="L61" s="131"/>
    </row>
    <row r="62" spans="4:12" ht="15" hidden="1" customHeight="1" x14ac:dyDescent="0.25">
      <c r="D62" s="214"/>
      <c r="E62" s="226" t="s">
        <v>194</v>
      </c>
      <c r="F62" s="227"/>
      <c r="G62" s="227"/>
      <c r="H62" s="280" t="s">
        <v>195</v>
      </c>
      <c r="I62" s="281"/>
      <c r="J62" s="282"/>
      <c r="K62" s="280"/>
      <c r="L62" s="131"/>
    </row>
    <row r="63" spans="4:12" ht="15" hidden="1" customHeight="1" x14ac:dyDescent="0.25">
      <c r="D63" s="214"/>
      <c r="E63" s="226" t="s">
        <v>196</v>
      </c>
      <c r="F63" s="227"/>
      <c r="G63" s="227"/>
      <c r="H63" s="277">
        <v>45342</v>
      </c>
      <c r="I63" s="278"/>
      <c r="J63" s="279"/>
      <c r="K63" s="277"/>
      <c r="L63" s="131"/>
    </row>
    <row r="64" spans="4:12" ht="15" hidden="1" customHeight="1" x14ac:dyDescent="0.25">
      <c r="D64" s="214"/>
      <c r="E64" s="226" t="s">
        <v>197</v>
      </c>
      <c r="F64" s="227"/>
      <c r="G64" s="227"/>
      <c r="H64" s="277">
        <v>45792</v>
      </c>
      <c r="I64" s="278"/>
      <c r="J64" s="279"/>
      <c r="K64" s="277"/>
      <c r="L64" s="131"/>
    </row>
    <row r="65" spans="4:12" ht="15" hidden="1" customHeight="1" x14ac:dyDescent="0.25">
      <c r="D65" s="214"/>
      <c r="E65" s="226" t="s">
        <v>198</v>
      </c>
      <c r="F65" s="227"/>
      <c r="G65" s="227"/>
      <c r="H65" s="280" t="s">
        <v>199</v>
      </c>
      <c r="I65" s="281"/>
      <c r="J65" s="282"/>
      <c r="K65" s="280"/>
      <c r="L65" s="131"/>
    </row>
    <row r="66" spans="4:12" ht="15.75" hidden="1" customHeight="1" x14ac:dyDescent="0.25">
      <c r="D66" s="214"/>
      <c r="E66" s="228" t="s">
        <v>200</v>
      </c>
      <c r="F66" s="229"/>
      <c r="G66" s="229"/>
      <c r="H66" s="283"/>
      <c r="I66" s="284"/>
      <c r="J66" s="285"/>
      <c r="K66" s="283"/>
      <c r="L66" s="131"/>
    </row>
    <row r="67" spans="4:12" ht="3.75" hidden="1" customHeight="1" x14ac:dyDescent="0.2">
      <c r="E67" s="270"/>
      <c r="F67" s="270"/>
      <c r="G67" s="270"/>
      <c r="H67" s="286"/>
      <c r="I67" s="286"/>
      <c r="J67" s="286"/>
      <c r="K67" s="286"/>
    </row>
    <row r="68" spans="4:12" ht="15.75" hidden="1" customHeight="1" x14ac:dyDescent="0.25">
      <c r="D68" s="214"/>
      <c r="E68" s="226" t="s">
        <v>187</v>
      </c>
      <c r="F68" s="227"/>
      <c r="G68" s="227"/>
      <c r="H68" s="280" t="s">
        <v>201</v>
      </c>
      <c r="I68" s="281"/>
      <c r="J68" s="282"/>
      <c r="K68" s="280"/>
      <c r="L68" s="131"/>
    </row>
    <row r="69" spans="4:12" ht="15" hidden="1" customHeight="1" x14ac:dyDescent="0.25">
      <c r="D69" s="214"/>
      <c r="E69" s="226" t="s">
        <v>189</v>
      </c>
      <c r="F69" s="227"/>
      <c r="G69" s="227"/>
      <c r="H69" s="277">
        <v>45716</v>
      </c>
      <c r="I69" s="278"/>
      <c r="J69" s="279"/>
      <c r="K69" s="277"/>
      <c r="L69" s="131"/>
    </row>
    <row r="70" spans="4:12" ht="15" hidden="1" customHeight="1" x14ac:dyDescent="0.25">
      <c r="D70" s="214"/>
      <c r="E70" s="226" t="s">
        <v>190</v>
      </c>
      <c r="F70" s="227"/>
      <c r="G70" s="227"/>
      <c r="H70" s="280" t="s">
        <v>202</v>
      </c>
      <c r="I70" s="281"/>
      <c r="J70" s="282"/>
      <c r="K70" s="280"/>
      <c r="L70" s="131"/>
    </row>
    <row r="71" spans="4:12" ht="15" hidden="1" customHeight="1" x14ac:dyDescent="0.25">
      <c r="D71" s="214"/>
      <c r="E71" s="226" t="s">
        <v>192</v>
      </c>
      <c r="F71" s="227"/>
      <c r="G71" s="227"/>
      <c r="H71" s="280" t="s">
        <v>193</v>
      </c>
      <c r="I71" s="281"/>
      <c r="J71" s="282"/>
      <c r="K71" s="280"/>
      <c r="L71" s="131"/>
    </row>
    <row r="72" spans="4:12" ht="15" hidden="1" customHeight="1" x14ac:dyDescent="0.25">
      <c r="D72" s="214"/>
      <c r="E72" s="226" t="s">
        <v>194</v>
      </c>
      <c r="F72" s="227"/>
      <c r="G72" s="227"/>
      <c r="H72" s="280" t="s">
        <v>203</v>
      </c>
      <c r="I72" s="281"/>
      <c r="J72" s="282"/>
      <c r="K72" s="280"/>
      <c r="L72" s="131"/>
    </row>
    <row r="73" spans="4:12" ht="15" hidden="1" customHeight="1" x14ac:dyDescent="0.25">
      <c r="D73" s="214"/>
      <c r="E73" s="226" t="s">
        <v>196</v>
      </c>
      <c r="F73" s="227"/>
      <c r="G73" s="227"/>
      <c r="H73" s="277">
        <v>45342</v>
      </c>
      <c r="I73" s="278"/>
      <c r="J73" s="279"/>
      <c r="K73" s="277"/>
      <c r="L73" s="131"/>
    </row>
    <row r="74" spans="4:12" ht="15" hidden="1" customHeight="1" x14ac:dyDescent="0.25">
      <c r="D74" s="214"/>
      <c r="E74" s="226" t="s">
        <v>197</v>
      </c>
      <c r="F74" s="227"/>
      <c r="G74" s="227"/>
      <c r="H74" s="277">
        <v>45792</v>
      </c>
      <c r="I74" s="278"/>
      <c r="J74" s="279"/>
      <c r="K74" s="277"/>
      <c r="L74" s="131"/>
    </row>
    <row r="75" spans="4:12" ht="15" hidden="1" customHeight="1" x14ac:dyDescent="0.25">
      <c r="D75" s="214"/>
      <c r="E75" s="226" t="s">
        <v>198</v>
      </c>
      <c r="F75" s="227"/>
      <c r="G75" s="227"/>
      <c r="H75" s="280" t="s">
        <v>204</v>
      </c>
      <c r="I75" s="281"/>
      <c r="J75" s="282"/>
      <c r="K75" s="280"/>
      <c r="L75" s="131"/>
    </row>
    <row r="76" spans="4:12" ht="15.75" hidden="1" customHeight="1" x14ac:dyDescent="0.25">
      <c r="D76" s="214"/>
      <c r="E76" s="228" t="s">
        <v>200</v>
      </c>
      <c r="F76" s="229"/>
      <c r="G76" s="229"/>
      <c r="H76" s="283"/>
      <c r="I76" s="284"/>
      <c r="J76" s="285"/>
      <c r="K76" s="283"/>
      <c r="L76" s="131"/>
    </row>
    <row r="77" spans="4:12" ht="3.75" hidden="1" customHeight="1" x14ac:dyDescent="0.2">
      <c r="E77" s="270"/>
      <c r="F77" s="270"/>
      <c r="G77" s="270"/>
      <c r="H77" s="286"/>
      <c r="I77" s="286"/>
      <c r="J77" s="286"/>
      <c r="K77" s="286"/>
    </row>
    <row r="78" spans="4:12" ht="15.75" hidden="1" customHeight="1" x14ac:dyDescent="0.25">
      <c r="D78" s="214"/>
      <c r="E78" s="226" t="s">
        <v>187</v>
      </c>
      <c r="F78" s="227"/>
      <c r="G78" s="227"/>
      <c r="H78" s="280" t="s">
        <v>201</v>
      </c>
      <c r="I78" s="281"/>
      <c r="J78" s="282"/>
      <c r="K78" s="280"/>
      <c r="L78" s="131"/>
    </row>
    <row r="79" spans="4:12" ht="15" hidden="1" customHeight="1" x14ac:dyDescent="0.25">
      <c r="D79" s="214"/>
      <c r="E79" s="226" t="s">
        <v>189</v>
      </c>
      <c r="F79" s="227"/>
      <c r="G79" s="227"/>
      <c r="H79" s="277">
        <v>45716</v>
      </c>
      <c r="I79" s="278"/>
      <c r="J79" s="279"/>
      <c r="K79" s="277"/>
      <c r="L79" s="131"/>
    </row>
    <row r="80" spans="4:12" ht="15" hidden="1" customHeight="1" x14ac:dyDescent="0.25">
      <c r="D80" s="214"/>
      <c r="E80" s="226" t="s">
        <v>190</v>
      </c>
      <c r="F80" s="227"/>
      <c r="G80" s="227"/>
      <c r="H80" s="280" t="s">
        <v>202</v>
      </c>
      <c r="I80" s="281"/>
      <c r="J80" s="282"/>
      <c r="K80" s="280"/>
      <c r="L80" s="131"/>
    </row>
    <row r="81" spans="4:12" ht="15" hidden="1" customHeight="1" x14ac:dyDescent="0.25">
      <c r="D81" s="214"/>
      <c r="E81" s="226" t="s">
        <v>192</v>
      </c>
      <c r="F81" s="227"/>
      <c r="G81" s="227"/>
      <c r="H81" s="280" t="s">
        <v>193</v>
      </c>
      <c r="I81" s="281"/>
      <c r="J81" s="282"/>
      <c r="K81" s="280"/>
      <c r="L81" s="131"/>
    </row>
    <row r="82" spans="4:12" ht="15" hidden="1" customHeight="1" x14ac:dyDescent="0.25">
      <c r="D82" s="214"/>
      <c r="E82" s="226" t="s">
        <v>194</v>
      </c>
      <c r="F82" s="227"/>
      <c r="G82" s="227"/>
      <c r="H82" s="280" t="s">
        <v>203</v>
      </c>
      <c r="I82" s="281"/>
      <c r="J82" s="282"/>
      <c r="K82" s="280"/>
      <c r="L82" s="131"/>
    </row>
    <row r="83" spans="4:12" ht="15" hidden="1" customHeight="1" x14ac:dyDescent="0.25">
      <c r="D83" s="214"/>
      <c r="E83" s="226" t="s">
        <v>196</v>
      </c>
      <c r="F83" s="227"/>
      <c r="G83" s="227"/>
      <c r="H83" s="277">
        <v>45342</v>
      </c>
      <c r="I83" s="278"/>
      <c r="J83" s="279"/>
      <c r="K83" s="277"/>
      <c r="L83" s="131"/>
    </row>
    <row r="84" spans="4:12" ht="15" hidden="1" customHeight="1" x14ac:dyDescent="0.25">
      <c r="D84" s="214"/>
      <c r="E84" s="226" t="s">
        <v>197</v>
      </c>
      <c r="F84" s="227"/>
      <c r="G84" s="227"/>
      <c r="H84" s="277">
        <v>45792</v>
      </c>
      <c r="I84" s="278"/>
      <c r="J84" s="279"/>
      <c r="K84" s="277"/>
      <c r="L84" s="131"/>
    </row>
    <row r="85" spans="4:12" ht="15" hidden="1" customHeight="1" x14ac:dyDescent="0.25">
      <c r="D85" s="214"/>
      <c r="E85" s="226" t="s">
        <v>198</v>
      </c>
      <c r="F85" s="227"/>
      <c r="G85" s="227"/>
      <c r="H85" s="280" t="s">
        <v>204</v>
      </c>
      <c r="I85" s="281"/>
      <c r="J85" s="282"/>
      <c r="K85" s="280"/>
      <c r="L85" s="131"/>
    </row>
    <row r="86" spans="4:12" ht="15.75" hidden="1" customHeight="1" x14ac:dyDescent="0.25">
      <c r="D86" s="214"/>
      <c r="E86" s="228" t="s">
        <v>200</v>
      </c>
      <c r="F86" s="229"/>
      <c r="G86" s="229"/>
      <c r="H86" s="283"/>
      <c r="I86" s="284"/>
      <c r="J86" s="285"/>
      <c r="K86" s="283"/>
      <c r="L86" s="131"/>
    </row>
    <row r="87" spans="4:12" ht="3.75" hidden="1" customHeight="1" x14ac:dyDescent="0.2">
      <c r="E87" s="270"/>
      <c r="F87" s="270"/>
      <c r="G87" s="270"/>
      <c r="H87" s="286"/>
      <c r="I87" s="286"/>
      <c r="J87" s="286"/>
      <c r="K87" s="286"/>
    </row>
    <row r="88" spans="4:12" ht="15" hidden="1" customHeight="1" x14ac:dyDescent="0.2">
      <c r="E88" s="271"/>
      <c r="F88" s="271"/>
      <c r="G88" s="271"/>
      <c r="H88" s="215"/>
      <c r="I88" s="271"/>
      <c r="J88" s="271"/>
      <c r="K88" s="271"/>
    </row>
  </sheetData>
  <mergeCells count="97">
    <mergeCell ref="I46:K46"/>
    <mergeCell ref="I47:K47"/>
    <mergeCell ref="I88:K88"/>
    <mergeCell ref="M39:N39"/>
    <mergeCell ref="M40:N40"/>
    <mergeCell ref="H83:K83"/>
    <mergeCell ref="H84:K84"/>
    <mergeCell ref="H85:K85"/>
    <mergeCell ref="H86:K86"/>
    <mergeCell ref="H87:K87"/>
    <mergeCell ref="H78:K78"/>
    <mergeCell ref="H79:K79"/>
    <mergeCell ref="H80:K80"/>
    <mergeCell ref="H81:K81"/>
    <mergeCell ref="H82:K82"/>
    <mergeCell ref="H73:K73"/>
    <mergeCell ref="H74:K74"/>
    <mergeCell ref="H75:K75"/>
    <mergeCell ref="H76:K76"/>
    <mergeCell ref="H77:K77"/>
    <mergeCell ref="H68:K68"/>
    <mergeCell ref="H69:K69"/>
    <mergeCell ref="H70:K70"/>
    <mergeCell ref="H71:K71"/>
    <mergeCell ref="H72:K72"/>
    <mergeCell ref="H63:K63"/>
    <mergeCell ref="H64:K64"/>
    <mergeCell ref="H65:K65"/>
    <mergeCell ref="H66:K66"/>
    <mergeCell ref="H67:K67"/>
    <mergeCell ref="H58:K58"/>
    <mergeCell ref="H59:K59"/>
    <mergeCell ref="H60:K60"/>
    <mergeCell ref="H61:K61"/>
    <mergeCell ref="H62:K62"/>
    <mergeCell ref="E85:G85"/>
    <mergeCell ref="E86:G86"/>
    <mergeCell ref="E87:G87"/>
    <mergeCell ref="E88:G88"/>
    <mergeCell ref="G39:I39"/>
    <mergeCell ref="G40:I40"/>
    <mergeCell ref="H48:K48"/>
    <mergeCell ref="H49:K49"/>
    <mergeCell ref="H50:K50"/>
    <mergeCell ref="H51:K51"/>
    <mergeCell ref="H52:K52"/>
    <mergeCell ref="H53:K53"/>
    <mergeCell ref="H54:K54"/>
    <mergeCell ref="H55:K55"/>
    <mergeCell ref="H56:K56"/>
    <mergeCell ref="H57:K57"/>
    <mergeCell ref="E80:G80"/>
    <mergeCell ref="E81:G81"/>
    <mergeCell ref="E82:G82"/>
    <mergeCell ref="E83:G83"/>
    <mergeCell ref="E84:G84"/>
    <mergeCell ref="E75:G75"/>
    <mergeCell ref="E76:G76"/>
    <mergeCell ref="E77:G77"/>
    <mergeCell ref="E78:G78"/>
    <mergeCell ref="E79:G79"/>
    <mergeCell ref="E70:G70"/>
    <mergeCell ref="E71:G71"/>
    <mergeCell ref="E72:G72"/>
    <mergeCell ref="E73:G73"/>
    <mergeCell ref="E74:G74"/>
    <mergeCell ref="E65:G65"/>
    <mergeCell ref="E66:G66"/>
    <mergeCell ref="E67:G67"/>
    <mergeCell ref="E68:G68"/>
    <mergeCell ref="E69:G69"/>
    <mergeCell ref="E60:G60"/>
    <mergeCell ref="E61:G61"/>
    <mergeCell ref="E62:G62"/>
    <mergeCell ref="E63:G63"/>
    <mergeCell ref="E64:G64"/>
    <mergeCell ref="E55:G55"/>
    <mergeCell ref="E56:G56"/>
    <mergeCell ref="E57:G57"/>
    <mergeCell ref="E58:G58"/>
    <mergeCell ref="E59:G59"/>
    <mergeCell ref="E50:G50"/>
    <mergeCell ref="E51:G51"/>
    <mergeCell ref="E52:G52"/>
    <mergeCell ref="E53:G53"/>
    <mergeCell ref="E54:G54"/>
    <mergeCell ref="E42:G42"/>
    <mergeCell ref="E46:G46"/>
    <mergeCell ref="E47:G47"/>
    <mergeCell ref="E48:G48"/>
    <mergeCell ref="E49:G49"/>
    <mergeCell ref="B2:O2"/>
    <mergeCell ref="B4:B37"/>
    <mergeCell ref="C4:C5"/>
    <mergeCell ref="D4:D5"/>
    <mergeCell ref="E4:N4"/>
    <mergeCell ref="O4:O5"/>
  </mergeCells>
  <pageMargins left="0.31496062000000002" right="0.31496062000000002" top="0.3543307" bottom="0.3543307" header="0.31496062000000002" footer="0.31496062000000002"/>
  <pageSetup paperSize="9" scale="55" orientation="landscape" blackAndWhite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0503320 (1. Печать)</vt:lpstr>
      <vt:lpstr>0503320 (1. Сокращенный)</vt:lpstr>
      <vt:lpstr>0503320 (2. Консолидируемые рас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Лариса Смирнова</cp:lastModifiedBy>
  <dcterms:created xsi:type="dcterms:W3CDTF">2025-04-03T09:25:59Z</dcterms:created>
  <dcterms:modified xsi:type="dcterms:W3CDTF">2025-02-28T09:43:50Z</dcterms:modified>
</cp:coreProperties>
</file>