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345" windowWidth="14805" windowHeight="7770" activeTab="1"/>
  </bookViews>
  <sheets>
    <sheet name="Лист1" sheetId="1" r:id="rId1"/>
    <sheet name="окончательный план" sheetId="2" r:id="rId2"/>
    <sheet name="Лист3" sheetId="3" r:id="rId3"/>
  </sheets>
  <definedNames>
    <definedName name="_xlnm.Print_Area" localSheetId="1">'окончательный план'!$A$1:$I$26</definedName>
  </definedNames>
  <calcPr calcId="114210"/>
</workbook>
</file>

<file path=xl/calcChain.xml><?xml version="1.0" encoding="utf-8"?>
<calcChain xmlns="http://schemas.openxmlformats.org/spreadsheetml/2006/main">
  <c r="G23" i="2"/>
  <c r="E19"/>
  <c r="G19"/>
  <c r="E12"/>
  <c r="G12"/>
  <c r="E8"/>
  <c r="F19"/>
  <c r="G8"/>
  <c r="F8"/>
  <c r="F7"/>
  <c r="G30" i="1"/>
  <c r="D29"/>
  <c r="H29"/>
  <c r="E31"/>
  <c r="I30"/>
  <c r="E30"/>
  <c r="I15"/>
  <c r="I16"/>
  <c r="E14"/>
  <c r="E29"/>
  <c r="I14"/>
  <c r="D56"/>
  <c r="D55"/>
  <c r="D25"/>
  <c r="D21"/>
  <c r="C56"/>
  <c r="D17"/>
  <c r="D14"/>
  <c r="D75"/>
</calcChain>
</file>

<file path=xl/sharedStrings.xml><?xml version="1.0" encoding="utf-8"?>
<sst xmlns="http://schemas.openxmlformats.org/spreadsheetml/2006/main" count="302" uniqueCount="211">
  <si>
    <t>№</t>
  </si>
  <si>
    <t>Срок выполнения работ</t>
  </si>
  <si>
    <t>Примечание</t>
  </si>
  <si>
    <t xml:space="preserve">Содержание автомобильных дорог общего пользования местного значения поселения </t>
  </si>
  <si>
    <r>
      <rPr>
        <b/>
        <sz val="11"/>
        <color indexed="8"/>
        <rFont val="Times New Roman"/>
        <family val="1"/>
        <charset val="204"/>
      </rPr>
      <t>2017 г</t>
    </r>
    <r>
      <rPr>
        <sz val="11"/>
        <color indexed="8"/>
        <rFont val="Times New Roman"/>
        <family val="1"/>
        <charset val="204"/>
      </rPr>
      <t>.</t>
    </r>
  </si>
  <si>
    <t>1.1</t>
  </si>
  <si>
    <t>1.2</t>
  </si>
  <si>
    <t>Летнее содержание автомобильных дорог</t>
  </si>
  <si>
    <t xml:space="preserve">1.3 </t>
  </si>
  <si>
    <t>Расчистка дренажных канав</t>
  </si>
  <si>
    <t>1.4</t>
  </si>
  <si>
    <t>1.5</t>
  </si>
  <si>
    <t>2.1</t>
  </si>
  <si>
    <t xml:space="preserve">Ремонт автомобильных дорог в т.ч </t>
  </si>
  <si>
    <t>2.2</t>
  </si>
  <si>
    <t>2.3</t>
  </si>
  <si>
    <t xml:space="preserve">2.4 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</si>
  <si>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</si>
  <si>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</si>
  <si>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</si>
  <si>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</si>
  <si>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</si>
  <si>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</si>
  <si>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</si>
  <si>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</si>
  <si>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</si>
  <si>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</si>
  <si>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</si>
  <si>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</si>
  <si>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</si>
  <si>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</si>
  <si>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</si>
  <si>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</si>
  <si>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</si>
  <si>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</si>
  <si>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 xml:space="preserve">д. Окуловка </t>
  </si>
  <si>
    <t>Итого расходов</t>
  </si>
  <si>
    <t>2.24</t>
  </si>
  <si>
    <t>Ул. Почтамская</t>
  </si>
  <si>
    <t>2.25</t>
  </si>
  <si>
    <t>27/176,9</t>
  </si>
  <si>
    <t>/772,2</t>
  </si>
  <si>
    <t>124,17/745</t>
  </si>
  <si>
    <t>970,5/5823</t>
  </si>
  <si>
    <t>114/684</t>
  </si>
  <si>
    <t>251/1506</t>
  </si>
  <si>
    <t>1585/9510</t>
  </si>
  <si>
    <t>266,67/1600</t>
  </si>
  <si>
    <t>320/1440</t>
  </si>
  <si>
    <t>42,5/255</t>
  </si>
  <si>
    <t>506,18/3037,1</t>
  </si>
  <si>
    <t>1727,25/6909</t>
  </si>
  <si>
    <t>307,83/1847</t>
  </si>
  <si>
    <t>1320/8274</t>
  </si>
  <si>
    <t>310,3/1860,2</t>
  </si>
  <si>
    <t>140,87/845,20</t>
  </si>
  <si>
    <t>138,3/830</t>
  </si>
  <si>
    <t>700/3500</t>
  </si>
  <si>
    <t>450/2250</t>
  </si>
  <si>
    <t>54,62/327,7</t>
  </si>
  <si>
    <t>32,5/195</t>
  </si>
  <si>
    <t>1200/7200</t>
  </si>
  <si>
    <t>187,5/1125</t>
  </si>
  <si>
    <t>10/600</t>
  </si>
  <si>
    <t>171,67/1030</t>
  </si>
  <si>
    <t>12223,69/67997,3</t>
  </si>
  <si>
    <t>1.3.1</t>
  </si>
  <si>
    <t>1.3.2</t>
  </si>
  <si>
    <t>1.3.3</t>
  </si>
  <si>
    <t>1.5.1</t>
  </si>
  <si>
    <t>1.5.2</t>
  </si>
  <si>
    <t>1.6</t>
  </si>
  <si>
    <t>Обеспечение БДД</t>
  </si>
  <si>
    <t>3.1</t>
  </si>
  <si>
    <t>Покупка и установка дорожных знаков (шт).</t>
  </si>
  <si>
    <t>3.1.1</t>
  </si>
  <si>
    <t>5.19.1 "Пешеходный переход",  повешенной видимости, II-типоразмера, тип пленки Б</t>
  </si>
  <si>
    <t>3.1.2</t>
  </si>
  <si>
    <t>5.16 -"Место остановки автобуса" (Двусторонний),  II-типоразмера, тип пленки А</t>
  </si>
  <si>
    <t>3.1.3</t>
  </si>
  <si>
    <t>3.1 - "Проезд запрещен",  II-типоразмера, тип пленки А</t>
  </si>
  <si>
    <t>3.1.4</t>
  </si>
  <si>
    <t>2.1 - "Главная дорога",II-типоразмера, тип пленки А</t>
  </si>
  <si>
    <t>3.1.5</t>
  </si>
  <si>
    <t>2.4- "Уступите дорогу",II-типоразмера, тип пленки А</t>
  </si>
  <si>
    <t>3.1.6</t>
  </si>
  <si>
    <t>6.10.1 -"Указатель направлений", II-типоразмера, тип пленки А</t>
  </si>
  <si>
    <t>3.1.7</t>
  </si>
  <si>
    <t>3.4-"Движение грузовых автомобилей запрещено, II-типоразмера, тип пленки А</t>
  </si>
  <si>
    <t>3.1.8.</t>
  </si>
  <si>
    <t>8.3.2- "Направление действия", II-типоразмера, тип пленки А</t>
  </si>
  <si>
    <t>3.1.9</t>
  </si>
  <si>
    <t>7.2 -"Больница", II-типоразмера, тип пленки А</t>
  </si>
  <si>
    <t>3.1.10</t>
  </si>
  <si>
    <t>2.2 -"Конец главной дороги,II-типоразмера, тип пленки А</t>
  </si>
  <si>
    <t>3.1.11</t>
  </si>
  <si>
    <t>8.1.1 - "Расстояние до объекта", II-типоразмера, тип пленки А</t>
  </si>
  <si>
    <t>3.1.12</t>
  </si>
  <si>
    <t xml:space="preserve">8.1.4-"Вид транспортного средства", II -типоразмера, тип пленки А </t>
  </si>
  <si>
    <t>3.1.13</t>
  </si>
  <si>
    <t xml:space="preserve">1.12.2-"Опасный поворот "II -типоразмера, тип пленки А </t>
  </si>
  <si>
    <t>3.1.14</t>
  </si>
  <si>
    <t xml:space="preserve">1.11.1-"Опасный поворот "II -типоразмера, тип пленки А </t>
  </si>
  <si>
    <t>3.1.15</t>
  </si>
  <si>
    <t>3.1.16</t>
  </si>
  <si>
    <t xml:space="preserve">8.22.1"Препятствие"II -типоразмера, тип пленки А </t>
  </si>
  <si>
    <t xml:space="preserve">3.27 "Остоновка запрещена"II -типоразмера, тип пленки А </t>
  </si>
  <si>
    <t>1.4.1</t>
  </si>
  <si>
    <t>2.5</t>
  </si>
  <si>
    <t>3.2</t>
  </si>
  <si>
    <t>3.3</t>
  </si>
  <si>
    <t>34,4907/227032</t>
  </si>
  <si>
    <t>2</t>
  </si>
  <si>
    <t>1.4.2</t>
  </si>
  <si>
    <t>Ямочный ремонт</t>
  </si>
  <si>
    <t>Ремонт тротуаров в т.ч</t>
  </si>
  <si>
    <t>Туризм</t>
  </si>
  <si>
    <t>II - III кватал</t>
  </si>
  <si>
    <t>II -IV квартал</t>
  </si>
  <si>
    <t>II кватал</t>
  </si>
  <si>
    <t>II  кватал</t>
  </si>
  <si>
    <t>3</t>
  </si>
  <si>
    <t>Субсидии из областного бюджета</t>
  </si>
  <si>
    <t>Зимнее содержание</t>
  </si>
  <si>
    <t xml:space="preserve">Октябрь-Апрель 2017 </t>
  </si>
  <si>
    <t xml:space="preserve">Май-Октябрь 2017 </t>
  </si>
  <si>
    <t>1.4.3</t>
  </si>
  <si>
    <t>Смета</t>
  </si>
  <si>
    <t>Смета, туризм</t>
  </si>
  <si>
    <t>Смета, судебное решение</t>
  </si>
  <si>
    <t>Предписание № 5614 от 25.11.2016</t>
  </si>
  <si>
    <t>Установка искусственных неровностей</t>
  </si>
  <si>
    <t>Нанесение дорожной разметки</t>
  </si>
  <si>
    <t>Контроль качества выполненных работ</t>
  </si>
  <si>
    <t>А/б покрытие по ул. Ленина от здания а/ст. до переечения с ул. Маклая</t>
  </si>
  <si>
    <t>Площадь ул. Центральная</t>
  </si>
  <si>
    <t>Парковочная зона д. 9 по ул. Кирова</t>
  </si>
  <si>
    <t>От ул. Калинина до ул. Свердлова</t>
  </si>
  <si>
    <t>Ул. Ломоносова от ул. Фрунзе до ул. Кирова</t>
  </si>
  <si>
    <t>Ул. М.Маклая до Аэродрома г.Окуловка</t>
  </si>
  <si>
    <t xml:space="preserve">Ул. 2-я Комсомольская </t>
  </si>
  <si>
    <t>Парковочная зона напротив д. 12 на ул. Н.Николаева</t>
  </si>
  <si>
    <t>Ул. Мира, ул. Центральня с/з Агитатор</t>
  </si>
  <si>
    <t>Проезд общего пользования от д. 7 до д.9 ул. Стрельцова</t>
  </si>
  <si>
    <t>Переезд через железную дорогу по ул. Центральная</t>
  </si>
  <si>
    <t>Ул. Шевченко</t>
  </si>
  <si>
    <t>Проезд общего пользования от ул. Чайковского до ул. Белинского, проезда общего пользования на ул. Трычкова до ул. Белинского, пер. Парковый</t>
  </si>
  <si>
    <t>Ул. Гоголя (от ул.Фрунзе до ул. Кирова)</t>
  </si>
  <si>
    <t>Ул. Космонавтов (от ул. Советской до д. 20)</t>
  </si>
  <si>
    <t>Ул. Урицкого</t>
  </si>
  <si>
    <t>Ул. Загородная</t>
  </si>
  <si>
    <t>Ул. Л. Толстого</t>
  </si>
  <si>
    <t xml:space="preserve">Ул. Восточная </t>
  </si>
  <si>
    <t xml:space="preserve">Участок а/д, примыкающий к плотине "Верхняя" на р. Перетна Нижнего водохранилища и ул. Калинина </t>
  </si>
  <si>
    <t>По ул. Кирова от ул. Островского до ул. Боровическая</t>
  </si>
  <si>
    <t>Ул. Революции</t>
  </si>
  <si>
    <t>Составление сметной документации</t>
  </si>
  <si>
    <t>Ж/д переезд под ж/д мостом</t>
  </si>
  <si>
    <t>Ул. Калинина</t>
  </si>
  <si>
    <t>Ямочный ремонт а/д по ул.  Ногина,ул. Правды, ул. Энеогетиков, м.Черное озеро</t>
  </si>
  <si>
    <t>Ямочный ремонт ул. Декабристов</t>
  </si>
  <si>
    <t xml:space="preserve">Участок протяженностью 100 м от д. 34 на ул.Островского </t>
  </si>
  <si>
    <t>Ул. Коммунаров, ул. 2-я Красноармейская, 3-я Красноармейская</t>
  </si>
  <si>
    <t>Ул. Новгородская</t>
  </si>
  <si>
    <t>Смета приблизительная, т.к  необходим выезд на место, выборка грунта</t>
  </si>
  <si>
    <t>ДОРОЖНЫЙ ФОНД : 12 364 760 р.</t>
  </si>
  <si>
    <t>Наименование</t>
  </si>
  <si>
    <t>Объем необходимых ремонтных работ 
м/м2</t>
  </si>
  <si>
    <t>План дорожной деятельности по автодорогам общего пользования местного значения в границах  Окуловского городского поселения на 2017 год</t>
  </si>
  <si>
    <t>Ул. Полевая от д. 13 до     д. 77</t>
  </si>
  <si>
    <t>Объем необходимого финансирования, руб.</t>
  </si>
  <si>
    <t>Бюджет Окуловского городского поселения, руб.</t>
  </si>
  <si>
    <t xml:space="preserve">                                                                                                                                          Первый заместитель Главы администрации  района,</t>
  </si>
  <si>
    <t xml:space="preserve">                                                                                                                                                    ___________________________ В.В. Алексеев</t>
  </si>
  <si>
    <t xml:space="preserve">                                                                                                             председатель комитета по управлению муниципальным имуществом</t>
  </si>
  <si>
    <t xml:space="preserve">                                                                                                                                                                                      «___»____________2017 г.</t>
  </si>
  <si>
    <t xml:space="preserve">                                                                                                                                                                                                              Утверждаю:</t>
  </si>
  <si>
    <t>акцизы</t>
  </si>
  <si>
    <t>акцизы 2016</t>
  </si>
  <si>
    <t>Объем  финансирования, предусмотренный бюджетом, руб.</t>
  </si>
  <si>
    <t>Источники финансирования</t>
  </si>
  <si>
    <t xml:space="preserve">Фактическая стоимость работ, руб. </t>
  </si>
  <si>
    <t>№ п/п</t>
  </si>
  <si>
    <t>Объём необходимых ремонтных работ, км/м2</t>
  </si>
  <si>
    <t>ДОРОЖНЫЙ ФОНД (РУБ.)</t>
  </si>
  <si>
    <t xml:space="preserve">Расчистка автомобильных дорог общего пользования местного значения вне границ 
населенных пунктов в границах Окуловского
муниципального района
</t>
  </si>
  <si>
    <t>летнее содержание автомобильных дорог общего пользования местного значения вне грани населенных пунктов в границах Окуловского муниципального района</t>
  </si>
  <si>
    <t>№ заключения Госэкспертизы</t>
  </si>
  <si>
    <t>1.3</t>
  </si>
  <si>
    <t>субсидия из областного бюджета на 2020 год, руб.</t>
  </si>
  <si>
    <t>бюджет Окуловского района на 2020 год, руб.</t>
  </si>
  <si>
    <t>заключение</t>
  </si>
  <si>
    <t>Дорога к дому</t>
  </si>
  <si>
    <t xml:space="preserve">ремонт автомобильной дороги от ж/д станции Торбино до д. Узи </t>
  </si>
  <si>
    <t xml:space="preserve">ремонт автомобильной дороги д. В.Остров- д. Данилово </t>
  </si>
  <si>
    <t xml:space="preserve">Утверждаю:
Глава Окуловского муниципального района
______________________ А.Л. Шитов
«___»____________2020 г.
</t>
  </si>
  <si>
    <t>Ремонтные работы по полосе отвода</t>
  </si>
  <si>
    <t xml:space="preserve">Паспортизация автомобильных дорог 
</t>
  </si>
  <si>
    <t xml:space="preserve">Проведение государственной экспертизы сметной документации на ремонт автомобильных дорог </t>
  </si>
  <si>
    <t>2020</t>
  </si>
  <si>
    <t>2019-2020</t>
  </si>
  <si>
    <t>II кв. 2020</t>
  </si>
  <si>
    <t>III кв.2020</t>
  </si>
  <si>
    <t>1,2</t>
  </si>
  <si>
    <t xml:space="preserve">ремонт автодороги  от трассы "Крестцы-Окуловка-Боровичи" до д. Владычно </t>
  </si>
  <si>
    <t>в случае увеличения финансирования</t>
  </si>
  <si>
    <t>Окуловского мунциипального района</t>
  </si>
  <si>
    <t xml:space="preserve">Ремонт автомобильных дорог общего пользования местного значения,  в т.ч </t>
  </si>
  <si>
    <t>План дорожной деятельности по ремонту и содержанию автомобильных дорог общего пользования местного значения вне границ населенных пунктов в границах Окуловского муниципального района на 2020 год</t>
  </si>
  <si>
    <t>от 28.02.2020 № 186</t>
  </si>
  <si>
    <t xml:space="preserve">Утвержден постановлением Администрации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</si>
</sst>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\ _₽"/>
  </numFmts>
  <fonts count="1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6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6" fillId="2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/>
    </xf>
    <xf numFmtId="4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1"/>
  <sheetViews>
    <sheetView topLeftCell="A67" zoomScaleNormal="100" workbookViewId="0">
      <selection activeCell="J26" sqref="J26"/>
    </sheetView>
  </sheetViews>
  <sheetFormatPr defaultRowHeight="15"/>
  <cols>
    <col min="1" max="1" width="5.5703125" style="7" customWidth="1"/>
    <col min="2" max="2" width="27" style="8" customWidth="1"/>
    <col min="3" max="3" width="17.85546875" style="7" bestFit="1" customWidth="1"/>
    <col min="4" max="5" width="18.7109375" style="7" customWidth="1"/>
    <col min="6" max="6" width="14.7109375" style="7" customWidth="1"/>
    <col min="7" max="8" width="12.7109375" style="7" customWidth="1"/>
    <col min="9" max="9" width="13.7109375" style="7" customWidth="1"/>
    <col min="10" max="10" width="20.7109375" style="7" customWidth="1"/>
    <col min="11" max="11" width="9.85546875" style="7" hidden="1" customWidth="1"/>
    <col min="12" max="13" width="11.42578125" style="7" bestFit="1" customWidth="1"/>
    <col min="14" max="14" width="12.42578125" style="7" bestFit="1" customWidth="1"/>
    <col min="15" max="15" width="9.140625" style="7"/>
    <col min="16" max="16" width="11.7109375" style="7" customWidth="1"/>
    <col min="17" max="16384" width="9.140625" style="7"/>
  </cols>
  <sheetData>
    <row r="1" spans="1:14" ht="15.75">
      <c r="A1" s="91" t="s">
        <v>176</v>
      </c>
      <c r="B1" s="91"/>
      <c r="C1" s="91"/>
      <c r="D1" s="91"/>
      <c r="E1" s="91"/>
      <c r="F1" s="91"/>
      <c r="G1" s="91"/>
      <c r="H1" s="91"/>
      <c r="I1" s="91"/>
      <c r="J1" s="91"/>
    </row>
    <row r="2" spans="1:14" ht="15.75">
      <c r="A2" s="90" t="s">
        <v>172</v>
      </c>
      <c r="B2" s="90"/>
      <c r="C2" s="90"/>
      <c r="D2" s="90"/>
      <c r="E2" s="90"/>
      <c r="F2" s="90"/>
      <c r="G2" s="90"/>
      <c r="H2" s="90"/>
      <c r="I2" s="90"/>
      <c r="J2" s="90"/>
    </row>
    <row r="3" spans="1:14" ht="15.75">
      <c r="A3" s="90" t="s">
        <v>174</v>
      </c>
      <c r="B3" s="90"/>
      <c r="C3" s="90"/>
      <c r="D3" s="90"/>
      <c r="E3" s="90"/>
      <c r="F3" s="90"/>
      <c r="G3" s="90"/>
      <c r="H3" s="90"/>
      <c r="I3" s="90"/>
      <c r="J3" s="90"/>
    </row>
    <row r="4" spans="1:14" ht="15.75">
      <c r="A4" s="90" t="s">
        <v>173</v>
      </c>
      <c r="B4" s="90"/>
      <c r="C4" s="90"/>
      <c r="D4" s="90"/>
      <c r="E4" s="90"/>
      <c r="F4" s="90"/>
      <c r="G4" s="90"/>
      <c r="H4" s="90"/>
      <c r="I4" s="90"/>
      <c r="J4" s="90"/>
    </row>
    <row r="5" spans="1:14" ht="15.75">
      <c r="A5" s="90" t="s">
        <v>175</v>
      </c>
      <c r="B5" s="90"/>
      <c r="C5" s="90"/>
      <c r="D5" s="90"/>
      <c r="E5" s="90"/>
      <c r="F5" s="90"/>
      <c r="G5" s="90"/>
      <c r="H5" s="90"/>
      <c r="I5" s="90"/>
      <c r="J5" s="90"/>
    </row>
    <row r="6" spans="1:14" ht="20.25" customHeight="1">
      <c r="C6" s="9"/>
    </row>
    <row r="7" spans="1:14" ht="4.5" customHeight="1"/>
    <row r="8" spans="1:14" ht="4.5" customHeight="1"/>
    <row r="9" spans="1:14" ht="18.75" customHeight="1">
      <c r="A9" s="87" t="s">
        <v>168</v>
      </c>
      <c r="B9" s="88"/>
      <c r="C9" s="88"/>
      <c r="D9" s="88"/>
      <c r="E9" s="88"/>
      <c r="F9" s="88"/>
      <c r="G9" s="88"/>
      <c r="H9" s="88"/>
      <c r="I9" s="88"/>
      <c r="J9" s="88"/>
      <c r="K9" s="6"/>
    </row>
    <row r="10" spans="1:14" ht="24.95" customHeight="1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6"/>
    </row>
    <row r="11" spans="1:14" ht="85.5">
      <c r="A11" s="94" t="s">
        <v>0</v>
      </c>
      <c r="B11" s="1" t="s">
        <v>166</v>
      </c>
      <c r="C11" s="1" t="s">
        <v>167</v>
      </c>
      <c r="D11" s="1" t="s">
        <v>179</v>
      </c>
      <c r="E11" s="1" t="s">
        <v>170</v>
      </c>
      <c r="F11" s="1" t="s">
        <v>1</v>
      </c>
      <c r="G11" s="1" t="s">
        <v>122</v>
      </c>
      <c r="H11" s="1" t="s">
        <v>177</v>
      </c>
      <c r="I11" s="1" t="s">
        <v>171</v>
      </c>
      <c r="J11" s="1" t="s">
        <v>2</v>
      </c>
      <c r="K11" s="10"/>
      <c r="M11" s="92"/>
      <c r="N11" s="92"/>
    </row>
    <row r="12" spans="1:14">
      <c r="A12" s="95"/>
      <c r="B12" s="1">
        <v>1</v>
      </c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7</v>
      </c>
      <c r="I12" s="1">
        <v>8</v>
      </c>
      <c r="J12" s="1">
        <v>9</v>
      </c>
      <c r="K12" s="10"/>
    </row>
    <row r="13" spans="1:14" ht="20.100000000000001" customHeight="1">
      <c r="A13" s="96"/>
      <c r="B13" s="97" t="s">
        <v>165</v>
      </c>
      <c r="C13" s="98"/>
      <c r="D13" s="98"/>
      <c r="E13" s="98"/>
      <c r="F13" s="98"/>
      <c r="G13" s="98"/>
      <c r="H13" s="98"/>
      <c r="I13" s="98"/>
      <c r="J13" s="99"/>
      <c r="K13" s="10"/>
    </row>
    <row r="14" spans="1:14" ht="71.25">
      <c r="A14" s="11">
        <v>1</v>
      </c>
      <c r="B14" s="32" t="s">
        <v>3</v>
      </c>
      <c r="C14" s="33"/>
      <c r="D14" s="34">
        <f>D15+D16+D17+D21+D25+D28</f>
        <v>8796157.0199999996</v>
      </c>
      <c r="E14" s="34">
        <f>E15+E16+E28</f>
        <v>4436950</v>
      </c>
      <c r="F14" s="33" t="s">
        <v>4</v>
      </c>
      <c r="G14" s="33"/>
      <c r="H14" s="35">
        <v>610320</v>
      </c>
      <c r="I14" s="36">
        <f>I15+I16</f>
        <v>4336950</v>
      </c>
      <c r="J14" s="33" t="s">
        <v>178</v>
      </c>
      <c r="K14" s="10"/>
      <c r="M14" s="93"/>
      <c r="N14" s="93"/>
    </row>
    <row r="15" spans="1:14" ht="35.1" customHeight="1">
      <c r="A15" s="14" t="s">
        <v>5</v>
      </c>
      <c r="B15" s="32" t="s">
        <v>123</v>
      </c>
      <c r="C15" s="37" t="s">
        <v>111</v>
      </c>
      <c r="D15" s="34">
        <v>3200000</v>
      </c>
      <c r="E15" s="34">
        <v>3200000</v>
      </c>
      <c r="F15" s="37" t="s">
        <v>124</v>
      </c>
      <c r="G15" s="38">
        <v>0</v>
      </c>
      <c r="H15" s="38">
        <v>0</v>
      </c>
      <c r="I15" s="34">
        <f>E15</f>
        <v>3200000</v>
      </c>
      <c r="J15" s="38"/>
      <c r="K15" s="10"/>
    </row>
    <row r="16" spans="1:14" ht="35.1" customHeight="1">
      <c r="A16" s="14" t="s">
        <v>6</v>
      </c>
      <c r="B16" s="32" t="s">
        <v>7</v>
      </c>
      <c r="C16" s="38"/>
      <c r="D16" s="34">
        <v>3300218</v>
      </c>
      <c r="E16" s="34">
        <v>1136950</v>
      </c>
      <c r="F16" s="37" t="s">
        <v>125</v>
      </c>
      <c r="G16" s="38">
        <v>0</v>
      </c>
      <c r="H16" s="38">
        <v>0</v>
      </c>
      <c r="I16" s="34">
        <f>E16</f>
        <v>1136950</v>
      </c>
      <c r="J16" s="38"/>
      <c r="K16" s="10"/>
    </row>
    <row r="17" spans="1:20" ht="35.1" customHeight="1">
      <c r="A17" s="14" t="s">
        <v>8</v>
      </c>
      <c r="B17" s="3" t="s">
        <v>9</v>
      </c>
      <c r="C17" s="2"/>
      <c r="D17" s="15">
        <f>D18+D20+D19</f>
        <v>759561.02</v>
      </c>
      <c r="E17" s="15">
        <v>0</v>
      </c>
      <c r="F17" s="1" t="s">
        <v>118</v>
      </c>
      <c r="G17" s="2">
        <v>0</v>
      </c>
      <c r="H17" s="2">
        <v>0</v>
      </c>
      <c r="I17" s="2">
        <v>0</v>
      </c>
      <c r="J17" s="2"/>
      <c r="K17" s="10"/>
      <c r="L17" s="13"/>
    </row>
    <row r="18" spans="1:20" ht="24.95" customHeight="1">
      <c r="A18" s="16" t="s">
        <v>66</v>
      </c>
      <c r="B18" s="17" t="s">
        <v>163</v>
      </c>
      <c r="C18" s="18"/>
      <c r="D18" s="19">
        <v>257591.77</v>
      </c>
      <c r="E18" s="19">
        <v>0</v>
      </c>
      <c r="F18" s="20" t="s">
        <v>118</v>
      </c>
      <c r="G18" s="18">
        <v>0</v>
      </c>
      <c r="H18" s="18">
        <v>0</v>
      </c>
      <c r="I18" s="18">
        <v>0</v>
      </c>
      <c r="J18" s="18" t="s">
        <v>127</v>
      </c>
      <c r="K18" s="10"/>
    </row>
    <row r="19" spans="1:20" ht="24.95" customHeight="1">
      <c r="A19" s="16" t="s">
        <v>67</v>
      </c>
      <c r="B19" s="17" t="s">
        <v>38</v>
      </c>
      <c r="C19" s="18"/>
      <c r="D19" s="19">
        <v>287858.90999999997</v>
      </c>
      <c r="E19" s="19">
        <v>0</v>
      </c>
      <c r="F19" s="20" t="s">
        <v>118</v>
      </c>
      <c r="G19" s="18">
        <v>0</v>
      </c>
      <c r="H19" s="18">
        <v>0</v>
      </c>
      <c r="I19" s="18">
        <v>0</v>
      </c>
      <c r="J19" s="18" t="s">
        <v>127</v>
      </c>
      <c r="K19" s="10"/>
    </row>
    <row r="20" spans="1:20" ht="50.1" customHeight="1">
      <c r="A20" s="16" t="s">
        <v>68</v>
      </c>
      <c r="B20" s="17" t="s">
        <v>162</v>
      </c>
      <c r="C20" s="18"/>
      <c r="D20" s="19">
        <v>214110.34</v>
      </c>
      <c r="E20" s="19">
        <v>0</v>
      </c>
      <c r="F20" s="20" t="s">
        <v>118</v>
      </c>
      <c r="G20" s="18">
        <v>0</v>
      </c>
      <c r="H20" s="18">
        <v>0</v>
      </c>
      <c r="I20" s="18">
        <v>0</v>
      </c>
      <c r="J20" s="18" t="s">
        <v>127</v>
      </c>
      <c r="K20" s="10"/>
    </row>
    <row r="21" spans="1:20" ht="24.95" customHeight="1">
      <c r="A21" s="14" t="s">
        <v>10</v>
      </c>
      <c r="B21" s="3" t="s">
        <v>114</v>
      </c>
      <c r="C21" s="2"/>
      <c r="D21" s="15">
        <f>D23+D24</f>
        <v>1067425</v>
      </c>
      <c r="E21" s="15">
        <v>0</v>
      </c>
      <c r="F21" s="1"/>
      <c r="G21" s="2">
        <v>0</v>
      </c>
      <c r="H21" s="2">
        <v>0</v>
      </c>
      <c r="I21" s="2">
        <v>0</v>
      </c>
      <c r="J21" s="2"/>
      <c r="K21" s="10"/>
      <c r="L21" s="13"/>
    </row>
    <row r="22" spans="1:20" ht="50.1" customHeight="1">
      <c r="A22" s="16" t="s">
        <v>107</v>
      </c>
      <c r="B22" s="17" t="s">
        <v>161</v>
      </c>
      <c r="C22" s="18"/>
      <c r="D22" s="19"/>
      <c r="E22" s="19">
        <v>0</v>
      </c>
      <c r="F22" s="20" t="s">
        <v>117</v>
      </c>
      <c r="G22" s="18">
        <v>0</v>
      </c>
      <c r="H22" s="18">
        <v>0</v>
      </c>
      <c r="I22" s="18">
        <v>0</v>
      </c>
      <c r="J22" s="20" t="s">
        <v>130</v>
      </c>
      <c r="K22" s="10"/>
      <c r="L22" s="13"/>
    </row>
    <row r="23" spans="1:20" ht="35.1" customHeight="1">
      <c r="A23" s="16" t="s">
        <v>113</v>
      </c>
      <c r="B23" s="17" t="s">
        <v>160</v>
      </c>
      <c r="C23" s="18" t="s">
        <v>60</v>
      </c>
      <c r="D23" s="19">
        <v>227694</v>
      </c>
      <c r="E23" s="19">
        <v>0</v>
      </c>
      <c r="F23" s="20" t="s">
        <v>117</v>
      </c>
      <c r="G23" s="18">
        <v>0</v>
      </c>
      <c r="H23" s="18">
        <v>0</v>
      </c>
      <c r="I23" s="18">
        <v>0</v>
      </c>
      <c r="J23" s="18" t="s">
        <v>127</v>
      </c>
      <c r="K23" s="10"/>
    </row>
    <row r="24" spans="1:20" ht="50.1" customHeight="1">
      <c r="A24" s="16" t="s">
        <v>126</v>
      </c>
      <c r="B24" s="17" t="s">
        <v>159</v>
      </c>
      <c r="C24" s="18" t="s">
        <v>42</v>
      </c>
      <c r="D24" s="19">
        <v>839731</v>
      </c>
      <c r="E24" s="19">
        <v>0</v>
      </c>
      <c r="F24" s="20" t="s">
        <v>118</v>
      </c>
      <c r="G24" s="18">
        <v>0</v>
      </c>
      <c r="H24" s="18">
        <v>0</v>
      </c>
      <c r="I24" s="18">
        <v>0</v>
      </c>
      <c r="J24" s="18" t="s">
        <v>127</v>
      </c>
      <c r="K24" s="10"/>
    </row>
    <row r="25" spans="1:20" ht="24.95" customHeight="1">
      <c r="A25" s="14" t="s">
        <v>11</v>
      </c>
      <c r="B25" s="3" t="s">
        <v>115</v>
      </c>
      <c r="C25" s="21"/>
      <c r="D25" s="15">
        <f>D26+D27</f>
        <v>368953</v>
      </c>
      <c r="E25" s="15">
        <v>0</v>
      </c>
      <c r="F25" s="1"/>
      <c r="G25" s="2">
        <v>0</v>
      </c>
      <c r="H25" s="2">
        <v>0</v>
      </c>
      <c r="I25" s="2">
        <v>0</v>
      </c>
      <c r="J25" s="2"/>
      <c r="K25" s="10"/>
    </row>
    <row r="26" spans="1:20" ht="80.099999999999994" customHeight="1">
      <c r="A26" s="16" t="s">
        <v>69</v>
      </c>
      <c r="B26" s="17" t="s">
        <v>158</v>
      </c>
      <c r="C26" s="18"/>
      <c r="D26" s="19">
        <v>300000</v>
      </c>
      <c r="E26" s="19">
        <v>0</v>
      </c>
      <c r="F26" s="20" t="s">
        <v>117</v>
      </c>
      <c r="G26" s="18">
        <v>0</v>
      </c>
      <c r="H26" s="18">
        <v>0</v>
      </c>
      <c r="I26" s="18">
        <v>0</v>
      </c>
      <c r="J26" s="20" t="s">
        <v>164</v>
      </c>
      <c r="K26" s="10"/>
    </row>
    <row r="27" spans="1:20" ht="24.95" customHeight="1">
      <c r="A27" s="16" t="s">
        <v>70</v>
      </c>
      <c r="B27" s="17" t="s">
        <v>157</v>
      </c>
      <c r="C27" s="18" t="s">
        <v>63</v>
      </c>
      <c r="D27" s="19">
        <v>68953</v>
      </c>
      <c r="E27" s="19">
        <v>0</v>
      </c>
      <c r="F27" s="20" t="s">
        <v>117</v>
      </c>
      <c r="G27" s="18">
        <v>0</v>
      </c>
      <c r="H27" s="18">
        <v>0</v>
      </c>
      <c r="I27" s="18">
        <v>0</v>
      </c>
      <c r="J27" s="18" t="s">
        <v>127</v>
      </c>
      <c r="K27" s="10"/>
    </row>
    <row r="28" spans="1:20" ht="35.1" customHeight="1">
      <c r="A28" s="39" t="s">
        <v>71</v>
      </c>
      <c r="B28" s="32" t="s">
        <v>156</v>
      </c>
      <c r="C28" s="33"/>
      <c r="D28" s="34">
        <v>100000</v>
      </c>
      <c r="E28" s="34">
        <v>100000</v>
      </c>
      <c r="F28" s="40"/>
      <c r="G28" s="33"/>
      <c r="H28" s="33"/>
      <c r="I28" s="33"/>
      <c r="J28" s="33"/>
      <c r="K28" s="10"/>
    </row>
    <row r="29" spans="1:20" ht="35.1" customHeight="1">
      <c r="A29" s="5" t="s">
        <v>112</v>
      </c>
      <c r="B29" s="4" t="s">
        <v>13</v>
      </c>
      <c r="C29" s="11" t="s">
        <v>65</v>
      </c>
      <c r="D29" s="22">
        <f>SUM(D30:D54)</f>
        <v>49541677.160000004</v>
      </c>
      <c r="E29" s="22">
        <f>E30+E31+E54</f>
        <v>8161180.9900000002</v>
      </c>
      <c r="F29" s="11"/>
      <c r="G29" s="11">
        <v>3246000</v>
      </c>
      <c r="H29" s="11">
        <f>H31+H54</f>
        <v>610320</v>
      </c>
      <c r="I29" s="11">
        <v>4681810</v>
      </c>
      <c r="J29" s="11"/>
      <c r="K29" s="10"/>
    </row>
    <row r="30" spans="1:20" ht="35.1" customHeight="1">
      <c r="A30" s="14" t="s">
        <v>12</v>
      </c>
      <c r="B30" s="3" t="s">
        <v>155</v>
      </c>
      <c r="C30" s="2" t="s">
        <v>46</v>
      </c>
      <c r="D30" s="15">
        <v>7550860.9900000002</v>
      </c>
      <c r="E30" s="15">
        <f>G30+I30</f>
        <v>7550860.9900000002</v>
      </c>
      <c r="F30" s="1" t="s">
        <v>120</v>
      </c>
      <c r="G30" s="15">
        <f ca="1">Лист1!M26</f>
        <v>0</v>
      </c>
      <c r="H30" s="2"/>
      <c r="I30" s="15">
        <f>D30-G30</f>
        <v>7550860.9900000002</v>
      </c>
      <c r="J30" s="1" t="s">
        <v>129</v>
      </c>
      <c r="K30" s="10"/>
    </row>
    <row r="31" spans="1:20" ht="50.1" customHeight="1">
      <c r="A31" s="14" t="s">
        <v>14</v>
      </c>
      <c r="B31" s="3" t="s">
        <v>154</v>
      </c>
      <c r="C31" s="2" t="s">
        <v>62</v>
      </c>
      <c r="D31" s="15">
        <v>960125</v>
      </c>
      <c r="E31" s="15">
        <f>H31</f>
        <v>510320</v>
      </c>
      <c r="F31" s="1" t="s">
        <v>119</v>
      </c>
      <c r="G31" s="2">
        <v>0</v>
      </c>
      <c r="H31" s="2">
        <v>510320</v>
      </c>
      <c r="I31" s="2">
        <v>0</v>
      </c>
      <c r="J31" s="1" t="s">
        <v>129</v>
      </c>
      <c r="K31" s="10"/>
      <c r="M31" s="23"/>
      <c r="N31" s="24"/>
      <c r="O31" s="25"/>
      <c r="P31" s="26"/>
      <c r="Q31" s="27"/>
      <c r="R31" s="25"/>
      <c r="S31" s="25"/>
      <c r="T31" s="25"/>
    </row>
    <row r="32" spans="1:20" ht="35.1" customHeight="1">
      <c r="A32" s="14" t="s">
        <v>15</v>
      </c>
      <c r="B32" s="3" t="s">
        <v>169</v>
      </c>
      <c r="C32" s="2" t="s">
        <v>61</v>
      </c>
      <c r="D32" s="15">
        <v>4756277</v>
      </c>
      <c r="E32" s="15">
        <v>0</v>
      </c>
      <c r="F32" s="1" t="s">
        <v>117</v>
      </c>
      <c r="G32" s="2">
        <v>0</v>
      </c>
      <c r="H32" s="2">
        <v>0</v>
      </c>
      <c r="I32" s="2">
        <v>0</v>
      </c>
      <c r="J32" s="2" t="s">
        <v>127</v>
      </c>
      <c r="K32" s="10"/>
    </row>
    <row r="33" spans="1:14" ht="80.099999999999994" customHeight="1">
      <c r="A33" s="14" t="s">
        <v>16</v>
      </c>
      <c r="B33" s="3" t="s">
        <v>153</v>
      </c>
      <c r="C33" s="2" t="s">
        <v>59</v>
      </c>
      <c r="D33" s="15">
        <v>216749</v>
      </c>
      <c r="E33" s="15">
        <v>0</v>
      </c>
      <c r="F33" s="1" t="s">
        <v>117</v>
      </c>
      <c r="G33" s="2">
        <v>0</v>
      </c>
      <c r="H33" s="2">
        <v>0</v>
      </c>
      <c r="I33" s="2">
        <v>0</v>
      </c>
      <c r="J33" s="2" t="s">
        <v>127</v>
      </c>
      <c r="K33" s="10"/>
      <c r="N33" s="13"/>
    </row>
    <row r="34" spans="1:14" ht="24.95" customHeight="1">
      <c r="A34" s="14" t="s">
        <v>108</v>
      </c>
      <c r="B34" s="28" t="s">
        <v>152</v>
      </c>
      <c r="C34" s="2" t="s">
        <v>58</v>
      </c>
      <c r="D34" s="15">
        <v>477710</v>
      </c>
      <c r="E34" s="15">
        <v>0</v>
      </c>
      <c r="F34" s="1" t="s">
        <v>117</v>
      </c>
      <c r="G34" s="2">
        <v>0</v>
      </c>
      <c r="H34" s="2">
        <v>0</v>
      </c>
      <c r="I34" s="2">
        <v>0</v>
      </c>
      <c r="J34" s="2" t="s">
        <v>127</v>
      </c>
      <c r="K34" s="10"/>
    </row>
    <row r="35" spans="1:14" ht="24.95" customHeight="1">
      <c r="A35" s="14" t="s">
        <v>17</v>
      </c>
      <c r="B35" s="28" t="s">
        <v>151</v>
      </c>
      <c r="C35" s="2" t="s">
        <v>57</v>
      </c>
      <c r="D35" s="15">
        <v>626867</v>
      </c>
      <c r="E35" s="15">
        <v>0</v>
      </c>
      <c r="F35" s="1" t="s">
        <v>117</v>
      </c>
      <c r="G35" s="2">
        <v>0</v>
      </c>
      <c r="H35" s="2">
        <v>0</v>
      </c>
      <c r="I35" s="2">
        <v>0</v>
      </c>
      <c r="J35" s="2" t="s">
        <v>127</v>
      </c>
      <c r="K35" s="10"/>
    </row>
    <row r="36" spans="1:14" ht="24.95" customHeight="1">
      <c r="A36" s="14" t="s">
        <v>18</v>
      </c>
      <c r="B36" s="28" t="s">
        <v>150</v>
      </c>
      <c r="C36" s="2" t="s">
        <v>57</v>
      </c>
      <c r="D36" s="15">
        <v>861913</v>
      </c>
      <c r="E36" s="15">
        <v>0</v>
      </c>
      <c r="F36" s="1" t="s">
        <v>117</v>
      </c>
      <c r="G36" s="2">
        <v>0</v>
      </c>
      <c r="H36" s="2">
        <v>0</v>
      </c>
      <c r="I36" s="2">
        <v>0</v>
      </c>
      <c r="J36" s="2" t="s">
        <v>127</v>
      </c>
      <c r="K36" s="10"/>
      <c r="N36" s="13"/>
    </row>
    <row r="37" spans="1:14" ht="24.95" customHeight="1">
      <c r="A37" s="14" t="s">
        <v>19</v>
      </c>
      <c r="B37" s="28" t="s">
        <v>149</v>
      </c>
      <c r="C37" s="2" t="s">
        <v>57</v>
      </c>
      <c r="D37" s="15">
        <v>1018655</v>
      </c>
      <c r="E37" s="15">
        <v>0</v>
      </c>
      <c r="F37" s="1" t="s">
        <v>117</v>
      </c>
      <c r="G37" s="2">
        <v>0</v>
      </c>
      <c r="H37" s="2">
        <v>0</v>
      </c>
      <c r="I37" s="2">
        <v>0</v>
      </c>
      <c r="J37" s="2" t="s">
        <v>127</v>
      </c>
      <c r="K37" s="10"/>
    </row>
    <row r="38" spans="1:14" ht="35.1" customHeight="1">
      <c r="A38" s="14" t="s">
        <v>20</v>
      </c>
      <c r="B38" s="3" t="s">
        <v>148</v>
      </c>
      <c r="C38" s="2" t="s">
        <v>56</v>
      </c>
      <c r="D38" s="15">
        <v>756265</v>
      </c>
      <c r="E38" s="15">
        <v>0</v>
      </c>
      <c r="F38" s="1" t="s">
        <v>117</v>
      </c>
      <c r="G38" s="2">
        <v>0</v>
      </c>
      <c r="H38" s="2">
        <v>0</v>
      </c>
      <c r="I38" s="2">
        <v>0</v>
      </c>
      <c r="J38" s="2" t="s">
        <v>127</v>
      </c>
      <c r="K38" s="10"/>
    </row>
    <row r="39" spans="1:14" ht="35.1" customHeight="1">
      <c r="A39" s="14" t="s">
        <v>21</v>
      </c>
      <c r="B39" s="3" t="s">
        <v>147</v>
      </c>
      <c r="C39" s="2" t="s">
        <v>55</v>
      </c>
      <c r="D39" s="15">
        <v>620638</v>
      </c>
      <c r="E39" s="15">
        <v>0</v>
      </c>
      <c r="F39" s="1" t="s">
        <v>117</v>
      </c>
      <c r="G39" s="2">
        <v>0</v>
      </c>
      <c r="H39" s="2">
        <v>0</v>
      </c>
      <c r="I39" s="2">
        <v>0</v>
      </c>
      <c r="J39" s="2" t="s">
        <v>127</v>
      </c>
      <c r="K39" s="10"/>
    </row>
    <row r="40" spans="1:14" ht="120" customHeight="1">
      <c r="A40" s="14" t="s">
        <v>22</v>
      </c>
      <c r="B40" s="3" t="s">
        <v>146</v>
      </c>
      <c r="C40" s="2" t="s">
        <v>54</v>
      </c>
      <c r="D40" s="15">
        <v>1426319</v>
      </c>
      <c r="E40" s="15">
        <v>0</v>
      </c>
      <c r="F40" s="1" t="s">
        <v>117</v>
      </c>
      <c r="G40" s="2">
        <v>0</v>
      </c>
      <c r="H40" s="2">
        <v>0</v>
      </c>
      <c r="I40" s="2">
        <v>0</v>
      </c>
      <c r="J40" s="2" t="s">
        <v>127</v>
      </c>
      <c r="K40" s="10"/>
    </row>
    <row r="41" spans="1:14" ht="24.95" customHeight="1">
      <c r="A41" s="14" t="s">
        <v>23</v>
      </c>
      <c r="B41" s="3" t="s">
        <v>145</v>
      </c>
      <c r="C41" s="2" t="s">
        <v>53</v>
      </c>
      <c r="D41" s="29">
        <v>609057</v>
      </c>
      <c r="E41" s="29">
        <v>0</v>
      </c>
      <c r="F41" s="1" t="s">
        <v>117</v>
      </c>
      <c r="G41" s="2">
        <v>0</v>
      </c>
      <c r="H41" s="2">
        <v>0</v>
      </c>
      <c r="I41" s="2">
        <v>0</v>
      </c>
      <c r="J41" s="2" t="s">
        <v>127</v>
      </c>
      <c r="K41" s="10"/>
    </row>
    <row r="42" spans="1:14" ht="50.1" customHeight="1">
      <c r="A42" s="14" t="s">
        <v>24</v>
      </c>
      <c r="B42" s="3" t="s">
        <v>144</v>
      </c>
      <c r="C42" s="2" t="s">
        <v>40</v>
      </c>
      <c r="D42" s="15">
        <v>115389</v>
      </c>
      <c r="E42" s="15">
        <v>0</v>
      </c>
      <c r="F42" s="1" t="s">
        <v>117</v>
      </c>
      <c r="G42" s="2">
        <v>0</v>
      </c>
      <c r="H42" s="2">
        <v>0</v>
      </c>
      <c r="I42" s="2">
        <v>0</v>
      </c>
      <c r="J42" s="2" t="s">
        <v>127</v>
      </c>
      <c r="K42" s="10"/>
    </row>
    <row r="43" spans="1:14" ht="50.1" customHeight="1">
      <c r="A43" s="14" t="s">
        <v>25</v>
      </c>
      <c r="B43" s="3" t="s">
        <v>143</v>
      </c>
      <c r="C43" s="2" t="s">
        <v>52</v>
      </c>
      <c r="D43" s="15">
        <v>1352894</v>
      </c>
      <c r="E43" s="15">
        <v>0</v>
      </c>
      <c r="F43" s="1" t="s">
        <v>117</v>
      </c>
      <c r="G43" s="2">
        <v>0</v>
      </c>
      <c r="H43" s="2">
        <v>0</v>
      </c>
      <c r="I43" s="2">
        <v>0</v>
      </c>
      <c r="J43" s="2" t="s">
        <v>127</v>
      </c>
      <c r="K43" s="10"/>
    </row>
    <row r="44" spans="1:14" ht="35.1" customHeight="1">
      <c r="A44" s="14" t="s">
        <v>26</v>
      </c>
      <c r="B44" s="3" t="s">
        <v>142</v>
      </c>
      <c r="C44" s="2" t="s">
        <v>43</v>
      </c>
      <c r="D44" s="15">
        <v>5773317.7800000003</v>
      </c>
      <c r="E44" s="15">
        <v>0</v>
      </c>
      <c r="F44" s="1" t="s">
        <v>117</v>
      </c>
      <c r="G44" s="2">
        <v>0</v>
      </c>
      <c r="H44" s="2">
        <v>0</v>
      </c>
      <c r="I44" s="2">
        <v>0</v>
      </c>
      <c r="J44" s="2" t="s">
        <v>127</v>
      </c>
      <c r="K44" s="10"/>
    </row>
    <row r="45" spans="1:14" ht="50.1" customHeight="1">
      <c r="A45" s="14" t="s">
        <v>27</v>
      </c>
      <c r="B45" s="3" t="s">
        <v>141</v>
      </c>
      <c r="C45" s="2" t="s">
        <v>49</v>
      </c>
      <c r="D45" s="29">
        <v>153909</v>
      </c>
      <c r="E45" s="29">
        <v>0</v>
      </c>
      <c r="F45" s="1" t="s">
        <v>117</v>
      </c>
      <c r="G45" s="2">
        <v>0</v>
      </c>
      <c r="H45" s="2">
        <v>0</v>
      </c>
      <c r="I45" s="2">
        <v>0</v>
      </c>
      <c r="J45" s="2" t="s">
        <v>127</v>
      </c>
      <c r="K45" s="10"/>
    </row>
    <row r="46" spans="1:14" ht="24.95" customHeight="1">
      <c r="A46" s="14" t="s">
        <v>28</v>
      </c>
      <c r="B46" s="3" t="s">
        <v>140</v>
      </c>
      <c r="C46" s="2" t="s">
        <v>45</v>
      </c>
      <c r="D46" s="15">
        <v>1084758.3899999999</v>
      </c>
      <c r="E46" s="15">
        <v>0</v>
      </c>
      <c r="F46" s="1" t="s">
        <v>117</v>
      </c>
      <c r="G46" s="2">
        <v>0</v>
      </c>
      <c r="H46" s="2">
        <v>0</v>
      </c>
      <c r="I46" s="2">
        <v>0</v>
      </c>
      <c r="J46" s="2" t="s">
        <v>127</v>
      </c>
      <c r="K46" s="10"/>
    </row>
    <row r="47" spans="1:14" ht="35.1" customHeight="1">
      <c r="A47" s="14" t="s">
        <v>29</v>
      </c>
      <c r="B47" s="3" t="s">
        <v>139</v>
      </c>
      <c r="C47" s="2" t="s">
        <v>48</v>
      </c>
      <c r="D47" s="15">
        <v>1756828</v>
      </c>
      <c r="E47" s="15">
        <v>0</v>
      </c>
      <c r="F47" s="1" t="s">
        <v>117</v>
      </c>
      <c r="G47" s="2">
        <v>0</v>
      </c>
      <c r="H47" s="2">
        <v>0</v>
      </c>
      <c r="I47" s="2">
        <v>0</v>
      </c>
      <c r="J47" s="1" t="s">
        <v>128</v>
      </c>
      <c r="K47" s="10"/>
    </row>
    <row r="48" spans="1:14" ht="35.1" customHeight="1">
      <c r="A48" s="14" t="s">
        <v>30</v>
      </c>
      <c r="B48" s="3" t="s">
        <v>138</v>
      </c>
      <c r="C48" s="2" t="s">
        <v>64</v>
      </c>
      <c r="D48" s="15">
        <v>803544</v>
      </c>
      <c r="E48" s="15">
        <v>0</v>
      </c>
      <c r="F48" s="1" t="s">
        <v>117</v>
      </c>
      <c r="G48" s="2">
        <v>0</v>
      </c>
      <c r="H48" s="2">
        <v>0</v>
      </c>
      <c r="I48" s="2">
        <v>0</v>
      </c>
      <c r="J48" s="2" t="s">
        <v>127</v>
      </c>
      <c r="K48" s="10"/>
    </row>
    <row r="49" spans="1:11" ht="35.1" customHeight="1">
      <c r="A49" s="14" t="s">
        <v>31</v>
      </c>
      <c r="B49" s="3" t="s">
        <v>137</v>
      </c>
      <c r="C49" s="2" t="s">
        <v>47</v>
      </c>
      <c r="D49" s="15">
        <v>6924392</v>
      </c>
      <c r="E49" s="15">
        <v>0</v>
      </c>
      <c r="F49" s="1" t="s">
        <v>117</v>
      </c>
      <c r="G49" s="2">
        <v>0</v>
      </c>
      <c r="H49" s="2">
        <v>0</v>
      </c>
      <c r="I49" s="2">
        <v>0</v>
      </c>
      <c r="J49" s="2" t="s">
        <v>116</v>
      </c>
      <c r="K49" s="10"/>
    </row>
    <row r="50" spans="1:11" ht="35.1" customHeight="1">
      <c r="A50" s="14" t="s">
        <v>32</v>
      </c>
      <c r="B50" s="3" t="s">
        <v>136</v>
      </c>
      <c r="C50" s="2" t="s">
        <v>44</v>
      </c>
      <c r="D50" s="15">
        <v>600119</v>
      </c>
      <c r="E50" s="15">
        <v>0</v>
      </c>
      <c r="F50" s="1" t="s">
        <v>117</v>
      </c>
      <c r="G50" s="2">
        <v>0</v>
      </c>
      <c r="H50" s="2">
        <v>0</v>
      </c>
      <c r="I50" s="2">
        <v>0</v>
      </c>
      <c r="J50" s="2" t="s">
        <v>127</v>
      </c>
      <c r="K50" s="10"/>
    </row>
    <row r="51" spans="1:11" ht="24.95" customHeight="1">
      <c r="A51" s="14" t="s">
        <v>33</v>
      </c>
      <c r="B51" s="3" t="s">
        <v>135</v>
      </c>
      <c r="C51" s="2" t="s">
        <v>50</v>
      </c>
      <c r="D51" s="15">
        <v>2258347</v>
      </c>
      <c r="E51" s="15">
        <v>0</v>
      </c>
      <c r="F51" s="1" t="s">
        <v>117</v>
      </c>
      <c r="G51" s="2">
        <v>0</v>
      </c>
      <c r="H51" s="2">
        <v>0</v>
      </c>
      <c r="I51" s="2">
        <v>0</v>
      </c>
      <c r="J51" s="2" t="s">
        <v>127</v>
      </c>
      <c r="K51" s="10"/>
    </row>
    <row r="52" spans="1:11" ht="50.1" customHeight="1">
      <c r="A52" s="14" t="s">
        <v>34</v>
      </c>
      <c r="B52" s="3" t="s">
        <v>134</v>
      </c>
      <c r="C52" s="2" t="s">
        <v>41</v>
      </c>
      <c r="D52" s="15">
        <v>3352189</v>
      </c>
      <c r="E52" s="15">
        <v>0</v>
      </c>
      <c r="F52" s="1" t="s">
        <v>117</v>
      </c>
      <c r="G52" s="2">
        <v>0</v>
      </c>
      <c r="H52" s="2">
        <v>0</v>
      </c>
      <c r="I52" s="2">
        <v>0</v>
      </c>
      <c r="J52" s="2" t="s">
        <v>127</v>
      </c>
      <c r="K52" s="10"/>
    </row>
    <row r="53" spans="1:11" ht="24.95" customHeight="1">
      <c r="A53" s="14" t="s">
        <v>37</v>
      </c>
      <c r="B53" s="3" t="s">
        <v>35</v>
      </c>
      <c r="C53" s="2" t="s">
        <v>51</v>
      </c>
      <c r="D53" s="15">
        <v>5384554</v>
      </c>
      <c r="E53" s="15">
        <v>0</v>
      </c>
      <c r="F53" s="1" t="s">
        <v>117</v>
      </c>
      <c r="G53" s="2">
        <v>0</v>
      </c>
      <c r="H53" s="2">
        <v>0</v>
      </c>
      <c r="I53" s="2">
        <v>0</v>
      </c>
      <c r="J53" s="2" t="s">
        <v>127</v>
      </c>
      <c r="K53" s="10"/>
    </row>
    <row r="54" spans="1:11" ht="35.1" customHeight="1">
      <c r="A54" s="14" t="s">
        <v>39</v>
      </c>
      <c r="B54" s="3" t="s">
        <v>133</v>
      </c>
      <c r="C54" s="2"/>
      <c r="D54" s="15">
        <v>100000</v>
      </c>
      <c r="E54" s="15">
        <v>100000</v>
      </c>
      <c r="F54" s="1"/>
      <c r="G54" s="2">
        <v>0</v>
      </c>
      <c r="H54" s="2">
        <v>100000</v>
      </c>
      <c r="I54" s="7">
        <v>0</v>
      </c>
      <c r="J54" s="2"/>
      <c r="K54" s="10"/>
    </row>
    <row r="55" spans="1:11" ht="24.95" customHeight="1">
      <c r="A55" s="5" t="s">
        <v>121</v>
      </c>
      <c r="B55" s="4" t="s">
        <v>72</v>
      </c>
      <c r="C55" s="11"/>
      <c r="D55" s="12">
        <f>D56+D73+D74</f>
        <v>1189813.74</v>
      </c>
      <c r="E55" s="12"/>
      <c r="F55" s="30" t="s">
        <v>117</v>
      </c>
      <c r="G55" s="11"/>
      <c r="H55" s="11"/>
      <c r="I55" s="12">
        <v>500000</v>
      </c>
      <c r="J55" s="11"/>
      <c r="K55" s="10"/>
    </row>
    <row r="56" spans="1:11" ht="35.1" customHeight="1">
      <c r="A56" s="14" t="s">
        <v>73</v>
      </c>
      <c r="B56" s="3" t="s">
        <v>74</v>
      </c>
      <c r="C56" s="2">
        <f>C57+C58+C59+C60+C61+C62+C63+C64+C65+C66+C67+C68+C69+C70+C71+C72</f>
        <v>95</v>
      </c>
      <c r="D56" s="15">
        <f>SUM(D57:D72)</f>
        <v>589994.74</v>
      </c>
      <c r="E56" s="15"/>
      <c r="F56" s="1" t="s">
        <v>117</v>
      </c>
      <c r="G56" s="2"/>
      <c r="H56" s="2"/>
      <c r="I56" s="2"/>
      <c r="J56" s="2"/>
      <c r="K56" s="10"/>
    </row>
    <row r="57" spans="1:11" ht="69.95" customHeight="1">
      <c r="A57" s="16" t="s">
        <v>75</v>
      </c>
      <c r="B57" s="17" t="s">
        <v>76</v>
      </c>
      <c r="C57" s="18">
        <v>6</v>
      </c>
      <c r="D57" s="19">
        <v>37263</v>
      </c>
      <c r="E57" s="19"/>
      <c r="F57" s="20" t="s">
        <v>117</v>
      </c>
      <c r="G57" s="18"/>
      <c r="H57" s="18"/>
      <c r="I57" s="18"/>
      <c r="J57" s="18"/>
      <c r="K57" s="10"/>
    </row>
    <row r="58" spans="1:11" ht="50.1" customHeight="1">
      <c r="A58" s="16" t="s">
        <v>77</v>
      </c>
      <c r="B58" s="17" t="s">
        <v>78</v>
      </c>
      <c r="C58" s="18">
        <v>8</v>
      </c>
      <c r="D58" s="19">
        <v>49684</v>
      </c>
      <c r="E58" s="19"/>
      <c r="F58" s="20" t="s">
        <v>117</v>
      </c>
      <c r="G58" s="18"/>
      <c r="H58" s="18"/>
      <c r="I58" s="18"/>
      <c r="J58" s="18"/>
      <c r="K58" s="10"/>
    </row>
    <row r="59" spans="1:11" ht="35.1" customHeight="1">
      <c r="A59" s="16" t="s">
        <v>79</v>
      </c>
      <c r="B59" s="17" t="s">
        <v>80</v>
      </c>
      <c r="C59" s="18">
        <v>1</v>
      </c>
      <c r="D59" s="19">
        <v>6210</v>
      </c>
      <c r="E59" s="19"/>
      <c r="F59" s="20" t="s">
        <v>117</v>
      </c>
      <c r="G59" s="18"/>
      <c r="H59" s="18"/>
      <c r="I59" s="18"/>
      <c r="J59" s="18"/>
      <c r="K59" s="10"/>
    </row>
    <row r="60" spans="1:11" ht="35.1" customHeight="1">
      <c r="A60" s="16" t="s">
        <v>81</v>
      </c>
      <c r="B60" s="17" t="s">
        <v>82</v>
      </c>
      <c r="C60" s="18">
        <v>37</v>
      </c>
      <c r="D60" s="19">
        <v>229790</v>
      </c>
      <c r="E60" s="19"/>
      <c r="F60" s="20" t="s">
        <v>117</v>
      </c>
      <c r="G60" s="18"/>
      <c r="H60" s="18"/>
      <c r="I60" s="18"/>
      <c r="J60" s="18"/>
      <c r="K60" s="10"/>
    </row>
    <row r="61" spans="1:11" ht="35.1" customHeight="1">
      <c r="A61" s="16" t="s">
        <v>83</v>
      </c>
      <c r="B61" s="17" t="s">
        <v>84</v>
      </c>
      <c r="C61" s="18">
        <v>23</v>
      </c>
      <c r="D61" s="19">
        <v>142840</v>
      </c>
      <c r="E61" s="19"/>
      <c r="F61" s="20" t="s">
        <v>117</v>
      </c>
      <c r="G61" s="18"/>
      <c r="H61" s="18"/>
      <c r="I61" s="18"/>
      <c r="J61" s="18"/>
      <c r="K61" s="10"/>
    </row>
    <row r="62" spans="1:11" ht="50.1" customHeight="1">
      <c r="A62" s="16" t="s">
        <v>85</v>
      </c>
      <c r="B62" s="17" t="s">
        <v>86</v>
      </c>
      <c r="C62" s="18">
        <v>2</v>
      </c>
      <c r="D62" s="19">
        <v>12421</v>
      </c>
      <c r="E62" s="19"/>
      <c r="F62" s="20" t="s">
        <v>117</v>
      </c>
      <c r="G62" s="18"/>
      <c r="H62" s="18"/>
      <c r="I62" s="18"/>
      <c r="J62" s="18"/>
      <c r="K62" s="10"/>
    </row>
    <row r="63" spans="1:11" ht="50.1" customHeight="1">
      <c r="A63" s="16" t="s">
        <v>87</v>
      </c>
      <c r="B63" s="17" t="s">
        <v>88</v>
      </c>
      <c r="C63" s="18">
        <v>3</v>
      </c>
      <c r="D63" s="19">
        <v>18631.580000000002</v>
      </c>
      <c r="E63" s="19"/>
      <c r="F63" s="20" t="s">
        <v>117</v>
      </c>
      <c r="G63" s="18"/>
      <c r="H63" s="18"/>
      <c r="I63" s="18"/>
      <c r="J63" s="18"/>
      <c r="K63" s="10"/>
    </row>
    <row r="64" spans="1:11" ht="50.1" customHeight="1">
      <c r="A64" s="16" t="s">
        <v>89</v>
      </c>
      <c r="B64" s="17" t="s">
        <v>90</v>
      </c>
      <c r="C64" s="18">
        <v>1</v>
      </c>
      <c r="D64" s="19">
        <v>6210</v>
      </c>
      <c r="E64" s="19"/>
      <c r="F64" s="20" t="s">
        <v>117</v>
      </c>
      <c r="G64" s="18"/>
      <c r="H64" s="18"/>
      <c r="I64" s="18"/>
      <c r="J64" s="18"/>
      <c r="K64" s="10"/>
    </row>
    <row r="65" spans="1:11" ht="35.1" customHeight="1">
      <c r="A65" s="16" t="s">
        <v>91</v>
      </c>
      <c r="B65" s="17" t="s">
        <v>92</v>
      </c>
      <c r="C65" s="18">
        <v>2</v>
      </c>
      <c r="D65" s="19">
        <v>12421</v>
      </c>
      <c r="E65" s="19"/>
      <c r="F65" s="20" t="s">
        <v>117</v>
      </c>
      <c r="G65" s="18"/>
      <c r="H65" s="18"/>
      <c r="I65" s="18"/>
      <c r="J65" s="18"/>
      <c r="K65" s="10"/>
    </row>
    <row r="66" spans="1:11" ht="35.1" customHeight="1">
      <c r="A66" s="16" t="s">
        <v>93</v>
      </c>
      <c r="B66" s="17" t="s">
        <v>94</v>
      </c>
      <c r="C66" s="18">
        <v>3</v>
      </c>
      <c r="D66" s="19">
        <v>18631.580000000002</v>
      </c>
      <c r="E66" s="19"/>
      <c r="F66" s="20" t="s">
        <v>117</v>
      </c>
      <c r="G66" s="18"/>
      <c r="H66" s="18"/>
      <c r="I66" s="18"/>
      <c r="J66" s="18"/>
      <c r="K66" s="10"/>
    </row>
    <row r="67" spans="1:11" ht="50.1" customHeight="1">
      <c r="A67" s="16" t="s">
        <v>95</v>
      </c>
      <c r="B67" s="17" t="s">
        <v>96</v>
      </c>
      <c r="C67" s="18">
        <v>1</v>
      </c>
      <c r="D67" s="19">
        <v>6210</v>
      </c>
      <c r="E67" s="19"/>
      <c r="F67" s="20" t="s">
        <v>117</v>
      </c>
      <c r="G67" s="18"/>
      <c r="H67" s="18"/>
      <c r="I67" s="18"/>
      <c r="J67" s="18"/>
      <c r="K67" s="10"/>
    </row>
    <row r="68" spans="1:11" ht="50.1" customHeight="1">
      <c r="A68" s="16" t="s">
        <v>97</v>
      </c>
      <c r="B68" s="17" t="s">
        <v>98</v>
      </c>
      <c r="C68" s="18">
        <v>1</v>
      </c>
      <c r="D68" s="19">
        <v>6210</v>
      </c>
      <c r="E68" s="19"/>
      <c r="F68" s="20" t="s">
        <v>117</v>
      </c>
      <c r="G68" s="18"/>
      <c r="H68" s="18"/>
      <c r="I68" s="18"/>
      <c r="J68" s="18"/>
      <c r="K68" s="10"/>
    </row>
    <row r="69" spans="1:11" ht="35.1" customHeight="1">
      <c r="A69" s="16" t="s">
        <v>99</v>
      </c>
      <c r="B69" s="17" t="s">
        <v>100</v>
      </c>
      <c r="C69" s="18">
        <v>2</v>
      </c>
      <c r="D69" s="19">
        <v>12421</v>
      </c>
      <c r="E69" s="19"/>
      <c r="F69" s="20" t="s">
        <v>117</v>
      </c>
      <c r="G69" s="18"/>
      <c r="H69" s="18"/>
      <c r="I69" s="18"/>
      <c r="J69" s="18"/>
      <c r="K69" s="10"/>
    </row>
    <row r="70" spans="1:11" ht="35.1" customHeight="1">
      <c r="A70" s="16" t="s">
        <v>101</v>
      </c>
      <c r="B70" s="17" t="s">
        <v>102</v>
      </c>
      <c r="C70" s="18">
        <v>1</v>
      </c>
      <c r="D70" s="19">
        <v>6210</v>
      </c>
      <c r="E70" s="19"/>
      <c r="F70" s="20" t="s">
        <v>117</v>
      </c>
      <c r="G70" s="18"/>
      <c r="H70" s="18"/>
      <c r="I70" s="18"/>
      <c r="J70" s="18"/>
      <c r="K70" s="10"/>
    </row>
    <row r="71" spans="1:11" ht="35.1" customHeight="1">
      <c r="A71" s="16" t="s">
        <v>103</v>
      </c>
      <c r="B71" s="17" t="s">
        <v>105</v>
      </c>
      <c r="C71" s="18">
        <v>3</v>
      </c>
      <c r="D71" s="19">
        <v>18631.580000000002</v>
      </c>
      <c r="E71" s="19"/>
      <c r="F71" s="20" t="s">
        <v>117</v>
      </c>
      <c r="G71" s="18"/>
      <c r="H71" s="18"/>
      <c r="I71" s="18"/>
      <c r="J71" s="18"/>
      <c r="K71" s="10"/>
    </row>
    <row r="72" spans="1:11" ht="50.1" customHeight="1">
      <c r="A72" s="16" t="s">
        <v>104</v>
      </c>
      <c r="B72" s="17" t="s">
        <v>106</v>
      </c>
      <c r="C72" s="18">
        <v>1</v>
      </c>
      <c r="D72" s="19">
        <v>6210</v>
      </c>
      <c r="E72" s="19"/>
      <c r="F72" s="20" t="s">
        <v>117</v>
      </c>
      <c r="G72" s="18"/>
      <c r="H72" s="18"/>
      <c r="I72" s="18"/>
      <c r="J72" s="18"/>
      <c r="K72" s="10"/>
    </row>
    <row r="73" spans="1:11" ht="35.1" customHeight="1">
      <c r="A73" s="14" t="s">
        <v>109</v>
      </c>
      <c r="B73" s="3" t="s">
        <v>132</v>
      </c>
      <c r="C73" s="2"/>
      <c r="D73" s="15">
        <v>254569</v>
      </c>
      <c r="E73" s="15"/>
      <c r="F73" s="1" t="s">
        <v>117</v>
      </c>
      <c r="G73" s="2"/>
      <c r="H73" s="2"/>
      <c r="I73" s="2"/>
      <c r="J73" s="2"/>
      <c r="K73" s="10"/>
    </row>
    <row r="74" spans="1:11" ht="50.1" customHeight="1">
      <c r="A74" s="14" t="s">
        <v>110</v>
      </c>
      <c r="B74" s="3" t="s">
        <v>131</v>
      </c>
      <c r="C74" s="2"/>
      <c r="D74" s="15">
        <v>345250</v>
      </c>
      <c r="E74" s="15"/>
      <c r="F74" s="1" t="s">
        <v>117</v>
      </c>
      <c r="G74" s="2"/>
      <c r="H74" s="2"/>
      <c r="I74" s="2"/>
      <c r="J74" s="2"/>
      <c r="K74" s="10"/>
    </row>
    <row r="75" spans="1:11" ht="24.95" customHeight="1">
      <c r="A75" s="16"/>
      <c r="B75" s="28" t="s">
        <v>36</v>
      </c>
      <c r="C75" s="18"/>
      <c r="D75" s="15" t="e">
        <f>D14+D29+D55+#REF!</f>
        <v>#REF!</v>
      </c>
      <c r="E75" s="15"/>
      <c r="F75" s="18"/>
      <c r="G75" s="18"/>
      <c r="H75" s="18"/>
      <c r="I75" s="18"/>
      <c r="J75" s="18"/>
      <c r="K75" s="10"/>
    </row>
    <row r="76" spans="1:11">
      <c r="A76" s="31"/>
    </row>
    <row r="77" spans="1:11">
      <c r="A77" s="31"/>
    </row>
    <row r="78" spans="1:11">
      <c r="A78" s="31"/>
    </row>
    <row r="79" spans="1:11">
      <c r="A79" s="31"/>
    </row>
    <row r="80" spans="1:11">
      <c r="A80" s="31"/>
    </row>
    <row r="81" spans="1:1">
      <c r="A81" s="31"/>
    </row>
  </sheetData>
  <mergeCells count="10">
    <mergeCell ref="M11:N11"/>
    <mergeCell ref="M14:N14"/>
    <mergeCell ref="A11:A13"/>
    <mergeCell ref="B13:J13"/>
    <mergeCell ref="A9:J10"/>
    <mergeCell ref="A2:J2"/>
    <mergeCell ref="A1:J1"/>
    <mergeCell ref="A3:J3"/>
    <mergeCell ref="A4:J4"/>
    <mergeCell ref="A5:J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abSelected="1" view="pageBreakPreview" topLeftCell="A2" zoomScaleNormal="100" zoomScaleSheetLayoutView="100" workbookViewId="0">
      <selection activeCell="E20" sqref="E20:E21"/>
    </sheetView>
  </sheetViews>
  <sheetFormatPr defaultRowHeight="15.75"/>
  <cols>
    <col min="1" max="1" width="5.5703125" style="51" customWidth="1"/>
    <col min="2" max="2" width="38.7109375" style="51" customWidth="1"/>
    <col min="3" max="3" width="14.140625" style="51" hidden="1" customWidth="1"/>
    <col min="4" max="4" width="14" style="51" hidden="1" customWidth="1"/>
    <col min="5" max="5" width="16.7109375" style="51" customWidth="1"/>
    <col min="6" max="6" width="17.5703125" style="51" customWidth="1"/>
    <col min="7" max="7" width="19" style="51" customWidth="1"/>
    <col min="8" max="8" width="15" style="51" customWidth="1"/>
    <col min="9" max="9" width="21.42578125" style="51" customWidth="1"/>
    <col min="10" max="10" width="16.85546875" style="51" customWidth="1"/>
    <col min="11" max="12" width="13.140625" style="51" bestFit="1" customWidth="1"/>
    <col min="13" max="16384" width="9.140625" style="51"/>
  </cols>
  <sheetData>
    <row r="1" spans="1:9" ht="94.5" hidden="1" customHeight="1">
      <c r="E1" s="101" t="s">
        <v>195</v>
      </c>
      <c r="F1" s="101"/>
      <c r="G1" s="101"/>
      <c r="H1" s="101"/>
      <c r="I1" s="101"/>
    </row>
    <row r="2" spans="1:9" ht="24.75" customHeight="1">
      <c r="A2" s="100" t="s">
        <v>210</v>
      </c>
      <c r="B2" s="100"/>
      <c r="C2" s="100"/>
      <c r="D2" s="100"/>
      <c r="E2" s="100"/>
      <c r="F2" s="100"/>
      <c r="G2" s="100"/>
      <c r="H2" s="100"/>
      <c r="I2" s="100"/>
    </row>
    <row r="3" spans="1:9" ht="14.25" customHeight="1">
      <c r="A3" s="100" t="s">
        <v>206</v>
      </c>
      <c r="B3" s="100"/>
      <c r="C3" s="100"/>
      <c r="D3" s="100"/>
      <c r="E3" s="100"/>
      <c r="F3" s="100"/>
      <c r="G3" s="100"/>
      <c r="H3" s="100"/>
      <c r="I3" s="100"/>
    </row>
    <row r="4" spans="1:9" ht="22.5" customHeight="1">
      <c r="A4" s="100" t="s">
        <v>209</v>
      </c>
      <c r="B4" s="100"/>
      <c r="C4" s="100"/>
      <c r="D4" s="100"/>
      <c r="E4" s="100"/>
      <c r="F4" s="100"/>
      <c r="G4" s="100"/>
      <c r="H4" s="100"/>
      <c r="I4" s="100"/>
    </row>
    <row r="5" spans="1:9" ht="40.5" customHeight="1">
      <c r="A5" s="108" t="s">
        <v>208</v>
      </c>
      <c r="B5" s="109"/>
      <c r="C5" s="109"/>
      <c r="D5" s="109"/>
      <c r="E5" s="109"/>
      <c r="F5" s="109"/>
      <c r="G5" s="109"/>
      <c r="H5" s="109"/>
      <c r="I5" s="110"/>
    </row>
    <row r="6" spans="1:9" ht="20.25" customHeight="1">
      <c r="A6" s="111"/>
      <c r="B6" s="112"/>
      <c r="C6" s="112"/>
      <c r="D6" s="112"/>
      <c r="E6" s="112"/>
      <c r="F6" s="112"/>
      <c r="G6" s="112"/>
      <c r="H6" s="112"/>
      <c r="I6" s="113"/>
    </row>
    <row r="7" spans="1:9" s="60" customFormat="1" ht="21.75" customHeight="1">
      <c r="A7" s="124" t="s">
        <v>184</v>
      </c>
      <c r="B7" s="125"/>
      <c r="C7" s="125"/>
      <c r="D7" s="125"/>
      <c r="E7" s="125"/>
      <c r="F7" s="126">
        <f>F8+G8</f>
        <v>9040700</v>
      </c>
      <c r="G7" s="126"/>
      <c r="H7" s="126"/>
      <c r="I7" s="127"/>
    </row>
    <row r="8" spans="1:9" ht="23.25" hidden="1" customHeight="1">
      <c r="A8" s="41"/>
      <c r="B8" s="42"/>
      <c r="C8" s="42"/>
      <c r="D8" s="42"/>
      <c r="E8" s="52">
        <f>E12+E19</f>
        <v>11575320</v>
      </c>
      <c r="F8" s="52">
        <f>F12+F19</f>
        <v>4026000</v>
      </c>
      <c r="G8" s="52">
        <f>G12+G19</f>
        <v>5014700</v>
      </c>
      <c r="H8" s="52"/>
      <c r="I8" s="52"/>
    </row>
    <row r="9" spans="1:9" ht="24.95" customHeight="1">
      <c r="A9" s="102" t="s">
        <v>182</v>
      </c>
      <c r="B9" s="103" t="s">
        <v>166</v>
      </c>
      <c r="C9" s="103" t="s">
        <v>183</v>
      </c>
      <c r="D9" s="103" t="s">
        <v>187</v>
      </c>
      <c r="E9" s="103" t="s">
        <v>181</v>
      </c>
      <c r="F9" s="106" t="s">
        <v>180</v>
      </c>
      <c r="G9" s="107"/>
      <c r="H9" s="103" t="s">
        <v>1</v>
      </c>
      <c r="I9" s="103" t="s">
        <v>2</v>
      </c>
    </row>
    <row r="10" spans="1:9" ht="50.25" customHeight="1">
      <c r="A10" s="102"/>
      <c r="B10" s="104"/>
      <c r="C10" s="104"/>
      <c r="D10" s="104"/>
      <c r="E10" s="104"/>
      <c r="F10" s="103" t="s">
        <v>189</v>
      </c>
      <c r="G10" s="103" t="s">
        <v>190</v>
      </c>
      <c r="H10" s="104"/>
      <c r="I10" s="104"/>
    </row>
    <row r="11" spans="1:9" ht="14.25" customHeight="1">
      <c r="A11" s="102"/>
      <c r="B11" s="105"/>
      <c r="C11" s="105"/>
      <c r="D11" s="105"/>
      <c r="E11" s="105"/>
      <c r="F11" s="105"/>
      <c r="G11" s="105"/>
      <c r="H11" s="105"/>
      <c r="I11" s="105"/>
    </row>
    <row r="12" spans="1:9" ht="51.75" customHeight="1">
      <c r="A12" s="41">
        <v>1</v>
      </c>
      <c r="B12" s="42" t="s">
        <v>3</v>
      </c>
      <c r="C12" s="42"/>
      <c r="D12" s="42"/>
      <c r="E12" s="52">
        <f>SUM(E13:E18)</f>
        <v>2056000</v>
      </c>
      <c r="F12" s="52"/>
      <c r="G12" s="52">
        <f>SUM(G13:G18)</f>
        <v>2056000</v>
      </c>
      <c r="H12" s="84">
        <v>2020</v>
      </c>
      <c r="I12" s="52"/>
    </row>
    <row r="13" spans="1:9" ht="95.25" hidden="1" customHeight="1">
      <c r="A13" s="43" t="s">
        <v>5</v>
      </c>
      <c r="B13" s="44" t="s">
        <v>185</v>
      </c>
      <c r="C13" s="44"/>
      <c r="D13" s="44"/>
      <c r="E13" s="55">
        <v>1956000</v>
      </c>
      <c r="F13" s="55"/>
      <c r="G13" s="79">
        <v>1956000</v>
      </c>
      <c r="H13" s="85" t="s">
        <v>200</v>
      </c>
      <c r="I13" s="53"/>
    </row>
    <row r="14" spans="1:9" ht="80.25" hidden="1" customHeight="1">
      <c r="A14" s="46" t="s">
        <v>6</v>
      </c>
      <c r="B14" s="44" t="s">
        <v>186</v>
      </c>
      <c r="C14" s="50"/>
      <c r="D14" s="50"/>
      <c r="E14" s="48"/>
      <c r="F14" s="53"/>
      <c r="G14" s="56"/>
      <c r="H14" s="85"/>
      <c r="I14" s="45"/>
    </row>
    <row r="15" spans="1:9" s="59" customFormat="1" ht="22.5" hidden="1" customHeight="1">
      <c r="A15" s="46" t="s">
        <v>188</v>
      </c>
      <c r="B15" s="47" t="s">
        <v>196</v>
      </c>
      <c r="C15" s="47"/>
      <c r="D15" s="47"/>
      <c r="E15" s="58"/>
      <c r="F15" s="53"/>
      <c r="G15" s="48"/>
      <c r="H15" s="85"/>
      <c r="I15" s="49"/>
    </row>
    <row r="16" spans="1:9" s="59" customFormat="1" ht="51" hidden="1" customHeight="1">
      <c r="A16" s="46" t="s">
        <v>10</v>
      </c>
      <c r="B16" s="47" t="s">
        <v>198</v>
      </c>
      <c r="C16" s="47"/>
      <c r="D16" s="47"/>
      <c r="E16" s="58"/>
      <c r="F16" s="53"/>
      <c r="G16" s="48"/>
      <c r="H16" s="85"/>
      <c r="I16" s="49"/>
    </row>
    <row r="17" spans="1:11" s="59" customFormat="1" ht="27.75" hidden="1" customHeight="1">
      <c r="A17" s="46" t="s">
        <v>11</v>
      </c>
      <c r="B17" s="47" t="s">
        <v>156</v>
      </c>
      <c r="C17" s="47"/>
      <c r="D17" s="47"/>
      <c r="E17" s="58"/>
      <c r="F17" s="53"/>
      <c r="G17" s="48"/>
      <c r="H17" s="85"/>
      <c r="I17" s="49"/>
    </row>
    <row r="18" spans="1:11" ht="27.75" hidden="1" customHeight="1">
      <c r="A18" s="43" t="s">
        <v>203</v>
      </c>
      <c r="B18" s="80" t="s">
        <v>197</v>
      </c>
      <c r="C18" s="80"/>
      <c r="D18" s="80"/>
      <c r="E18" s="81">
        <v>100000</v>
      </c>
      <c r="F18" s="73"/>
      <c r="G18" s="53">
        <v>100000</v>
      </c>
      <c r="H18" s="85" t="s">
        <v>199</v>
      </c>
      <c r="I18" s="53"/>
    </row>
    <row r="19" spans="1:11" s="60" customFormat="1" ht="53.25" customHeight="1">
      <c r="A19" s="41">
        <v>2</v>
      </c>
      <c r="B19" s="42" t="s">
        <v>207</v>
      </c>
      <c r="C19" s="42"/>
      <c r="D19" s="42"/>
      <c r="E19" s="57">
        <f>SUM(E20:E24)</f>
        <v>9519320</v>
      </c>
      <c r="F19" s="61">
        <f>SUM(F20:F24)</f>
        <v>4026000</v>
      </c>
      <c r="G19" s="57">
        <f>SUM(G20:G24)</f>
        <v>2958700</v>
      </c>
      <c r="H19" s="54"/>
      <c r="I19" s="54"/>
    </row>
    <row r="20" spans="1:11" s="60" customFormat="1" ht="26.25" customHeight="1">
      <c r="A20" s="116" t="s">
        <v>12</v>
      </c>
      <c r="B20" s="118" t="s">
        <v>204</v>
      </c>
      <c r="C20" s="72"/>
      <c r="D20" s="120" t="s">
        <v>191</v>
      </c>
      <c r="E20" s="122">
        <v>1717850</v>
      </c>
      <c r="F20" s="122">
        <v>1631957.5</v>
      </c>
      <c r="G20" s="114">
        <v>85892.5</v>
      </c>
      <c r="H20" s="114" t="s">
        <v>201</v>
      </c>
      <c r="I20" s="114" t="s">
        <v>192</v>
      </c>
    </row>
    <row r="21" spans="1:11" s="60" customFormat="1" ht="24" customHeight="1">
      <c r="A21" s="117"/>
      <c r="B21" s="119"/>
      <c r="C21" s="72"/>
      <c r="D21" s="121"/>
      <c r="E21" s="123"/>
      <c r="F21" s="123"/>
      <c r="G21" s="115"/>
      <c r="H21" s="115"/>
      <c r="I21" s="115"/>
    </row>
    <row r="22" spans="1:11" s="60" customFormat="1" ht="27" customHeight="1">
      <c r="A22" s="116" t="s">
        <v>14</v>
      </c>
      <c r="B22" s="118" t="s">
        <v>193</v>
      </c>
      <c r="C22" s="83"/>
      <c r="D22" s="120"/>
      <c r="E22" s="122">
        <v>4246980</v>
      </c>
      <c r="F22" s="122">
        <v>2394042.5</v>
      </c>
      <c r="G22" s="82">
        <v>126007.5</v>
      </c>
      <c r="H22" s="114" t="s">
        <v>202</v>
      </c>
      <c r="I22" s="114" t="s">
        <v>192</v>
      </c>
    </row>
    <row r="23" spans="1:11" s="71" customFormat="1" ht="23.25" customHeight="1">
      <c r="A23" s="117"/>
      <c r="B23" s="119"/>
      <c r="C23" s="69"/>
      <c r="D23" s="121"/>
      <c r="E23" s="123"/>
      <c r="F23" s="123"/>
      <c r="G23" s="68">
        <f>E22-F22-G22</f>
        <v>1726930</v>
      </c>
      <c r="H23" s="115"/>
      <c r="I23" s="115"/>
      <c r="J23" s="70"/>
      <c r="K23" s="70"/>
    </row>
    <row r="24" spans="1:11" s="71" customFormat="1" ht="63.75" customHeight="1">
      <c r="A24" s="74" t="s">
        <v>15</v>
      </c>
      <c r="B24" s="76" t="s">
        <v>194</v>
      </c>
      <c r="C24" s="69"/>
      <c r="D24" s="77"/>
      <c r="E24" s="78">
        <v>3554490</v>
      </c>
      <c r="F24" s="78"/>
      <c r="G24" s="68">
        <v>1019870</v>
      </c>
      <c r="H24" s="75" t="s">
        <v>202</v>
      </c>
      <c r="I24" s="86" t="s">
        <v>205</v>
      </c>
      <c r="J24" s="70"/>
      <c r="K24" s="70"/>
    </row>
    <row r="25" spans="1:11" s="59" customFormat="1" ht="35.1" customHeight="1">
      <c r="A25" s="62"/>
      <c r="B25" s="63"/>
      <c r="C25" s="63"/>
      <c r="D25" s="63"/>
      <c r="E25" s="64"/>
      <c r="F25" s="65"/>
      <c r="G25" s="66"/>
      <c r="H25" s="67"/>
      <c r="I25" s="66"/>
    </row>
  </sheetData>
  <mergeCells count="33">
    <mergeCell ref="H7:I7"/>
    <mergeCell ref="E20:E21"/>
    <mergeCell ref="F20:F21"/>
    <mergeCell ref="D9:D11"/>
    <mergeCell ref="H20:H21"/>
    <mergeCell ref="I20:I21"/>
    <mergeCell ref="G20:G21"/>
    <mergeCell ref="F22:F23"/>
    <mergeCell ref="B20:B21"/>
    <mergeCell ref="D20:D21"/>
    <mergeCell ref="A22:A23"/>
    <mergeCell ref="A7:E7"/>
    <mergeCell ref="F7:G7"/>
    <mergeCell ref="H9:H11"/>
    <mergeCell ref="F10:F11"/>
    <mergeCell ref="G10:G11"/>
    <mergeCell ref="A5:I6"/>
    <mergeCell ref="I22:I23"/>
    <mergeCell ref="H22:H23"/>
    <mergeCell ref="A20:A21"/>
    <mergeCell ref="B22:B23"/>
    <mergeCell ref="D22:D23"/>
    <mergeCell ref="E22:E23"/>
    <mergeCell ref="A2:I2"/>
    <mergeCell ref="A3:I3"/>
    <mergeCell ref="A4:I4"/>
    <mergeCell ref="E1:I1"/>
    <mergeCell ref="A9:A11"/>
    <mergeCell ref="I9:I11"/>
    <mergeCell ref="F9:G9"/>
    <mergeCell ref="B9:B11"/>
    <mergeCell ref="C9:C11"/>
    <mergeCell ref="E9:E11"/>
  </mergeCells>
  <phoneticPr fontId="0" type="noConversion"/>
  <pageMargins left="0.51181102362204722" right="0.11811023622047245" top="0" bottom="0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окончательный план</vt:lpstr>
      <vt:lpstr>Лист3</vt:lpstr>
      <vt:lpstr>'окончательный план'!Область_печати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2020-02-28T13:16:39Z</cp:lastPrinted>
  <dcterms:created xsi:type="dcterms:W3CDTF">2006-09-16T00:00:00Z</dcterms:created>
  <dcterms:modified xsi:type="dcterms:W3CDTF">2020-02-28T13:17:43Z</dcterms:modified>
</cp:coreProperties>
</file>