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65" windowWidth="15450" windowHeight="9810" tabRatio="862" firstSheet="1" activeTab="1"/>
  </bookViews>
  <sheets>
    <sheet name="часть I (2)" sheetId="7" state="hidden" r:id="rId1"/>
    <sheet name="общий список (исправленная)" sheetId="10" r:id="rId2"/>
  </sheets>
  <definedNames>
    <definedName name="_xlnm._FilterDatabase" localSheetId="1" hidden="1">'общий список (исправленная)'!$A$4:$AD$39</definedName>
    <definedName name="_xlnm.Print_Area" localSheetId="0">'часть I (2)'!$A$1:$K$57</definedName>
  </definedNames>
  <calcPr calcId="144525"/>
</workbook>
</file>

<file path=xl/calcChain.xml><?xml version="1.0" encoding="utf-8"?>
<calcChain xmlns="http://schemas.openxmlformats.org/spreadsheetml/2006/main">
  <c r="S39" i="10" l="1"/>
  <c r="Q39" i="10"/>
  <c r="P39" i="10"/>
  <c r="O39" i="10"/>
  <c r="M39" i="10"/>
  <c r="L39" i="10"/>
  <c r="K39" i="10"/>
  <c r="J39" i="10"/>
  <c r="H39" i="10"/>
  <c r="S33" i="10"/>
  <c r="Q33" i="10"/>
  <c r="P33" i="10"/>
  <c r="O33" i="10"/>
  <c r="M33" i="10"/>
  <c r="L33" i="10"/>
  <c r="K33" i="10"/>
  <c r="J33" i="10"/>
  <c r="H33" i="10"/>
  <c r="S14" i="10"/>
  <c r="Q14" i="10"/>
  <c r="P14" i="10"/>
  <c r="O14" i="10"/>
  <c r="M14" i="10"/>
  <c r="L14" i="10"/>
  <c r="K14" i="10"/>
  <c r="J14" i="10"/>
  <c r="H14" i="10"/>
  <c r="N38" i="10" l="1"/>
  <c r="I38" i="10"/>
  <c r="N37" i="10"/>
  <c r="I37" i="10"/>
  <c r="N36" i="10"/>
  <c r="N39" i="10" s="1"/>
  <c r="I36" i="10"/>
  <c r="I39" i="10" s="1"/>
  <c r="N32" i="10"/>
  <c r="I32" i="10"/>
  <c r="N31" i="10"/>
  <c r="I31" i="10"/>
  <c r="N30" i="10"/>
  <c r="I30" i="10"/>
  <c r="N29" i="10"/>
  <c r="I29" i="10"/>
  <c r="N28" i="10"/>
  <c r="I28" i="10"/>
  <c r="N27" i="10"/>
  <c r="I27" i="10"/>
  <c r="N26" i="10"/>
  <c r="I26" i="10"/>
  <c r="N25" i="10"/>
  <c r="I25" i="10"/>
  <c r="N24" i="10"/>
  <c r="I24" i="10"/>
  <c r="N23" i="10"/>
  <c r="I23" i="10"/>
  <c r="N22" i="10"/>
  <c r="I22" i="10"/>
  <c r="N21" i="10"/>
  <c r="I21" i="10"/>
  <c r="N20" i="10"/>
  <c r="I20" i="10"/>
  <c r="N19" i="10"/>
  <c r="I19" i="10"/>
  <c r="N18" i="10"/>
  <c r="I18" i="10"/>
  <c r="N17" i="10"/>
  <c r="I17" i="10"/>
  <c r="N10" i="10"/>
  <c r="I10" i="10"/>
  <c r="N13" i="10"/>
  <c r="I13" i="10"/>
  <c r="N12" i="10"/>
  <c r="I12" i="10"/>
  <c r="N11" i="10"/>
  <c r="I11" i="10"/>
  <c r="N9" i="10"/>
  <c r="N14" i="10" s="1"/>
  <c r="I9" i="10"/>
  <c r="I14" i="10" s="1"/>
  <c r="I33" i="10" l="1"/>
  <c r="N33" i="10"/>
  <c r="E54" i="7" l="1"/>
  <c r="E50" i="7"/>
  <c r="E49" i="7"/>
  <c r="E37" i="7"/>
  <c r="E36" i="7"/>
  <c r="E26" i="7"/>
  <c r="E19" i="7"/>
  <c r="E18" i="7"/>
  <c r="E11" i="7"/>
  <c r="E10" i="7"/>
</calcChain>
</file>

<file path=xl/sharedStrings.xml><?xml version="1.0" encoding="utf-8"?>
<sst xmlns="http://schemas.openxmlformats.org/spreadsheetml/2006/main" count="353" uniqueCount="191">
  <si>
    <t xml:space="preserve">
</t>
  </si>
  <si>
    <t>Субъект Российской Федерации</t>
  </si>
  <si>
    <t>Составлен по состоянию на</t>
  </si>
  <si>
    <t>Площадь аварийного жилищного фонда</t>
  </si>
  <si>
    <t>На контроле по распоряжению Правительства РФ №1743-р</t>
  </si>
  <si>
    <t>Целевой показатель текущего года</t>
  </si>
  <si>
    <t>Целевой показатель на дату отчета</t>
  </si>
  <si>
    <t>Расселенная</t>
  </si>
  <si>
    <t>Достижение целевого показателя на дату отчета</t>
  </si>
  <si>
    <t>тыс. м2</t>
  </si>
  <si>
    <t>%</t>
  </si>
  <si>
    <t>Численность переселяемых граждан</t>
  </si>
  <si>
    <t>Выполнение</t>
  </si>
  <si>
    <t>Получено разрешение на строительство</t>
  </si>
  <si>
    <t>Завершен нулевой цикл (фундамент)</t>
  </si>
  <si>
    <t>Завершены основные строительные работы</t>
  </si>
  <si>
    <t>Введено в эксплуатацию</t>
  </si>
  <si>
    <t>Оформлено</t>
  </si>
  <si>
    <t>Итоговый показатель выполнения программ</t>
  </si>
  <si>
    <t xml:space="preserve">
</t>
  </si>
  <si>
    <t>Фактическая стоимость программы по действующим этапам</t>
  </si>
  <si>
    <t>01.__.2015</t>
  </si>
  <si>
    <t>/Расшифровка подписи/</t>
  </si>
  <si>
    <t>Отклонения от реализации целевого показателя предыдущего периода (ГОДА)</t>
  </si>
  <si>
    <t>Достижение целевого показателя текущего года</t>
  </si>
  <si>
    <t>Реализация контрактов (в том числе этапы строительной готовности строящихся домов и (или) домов, в которых приобретаются жилые помещения)</t>
  </si>
  <si>
    <t>Договоры развития застроенных территорий и другие способы переселения</t>
  </si>
  <si>
    <t>Контракт на покупку жилых помещений на вторичном рынке</t>
  </si>
  <si>
    <t>Не получено разрешение на строительство</t>
  </si>
  <si>
    <t>на мероприятия, не завершенные в прошлых отчетных периодах (2013-2014 гг, 2014-2015 гг)</t>
  </si>
  <si>
    <t>на мероприятия, реализация которых должна начаться в текущем отчетном периоде (2015-2016гг.)</t>
  </si>
  <si>
    <t>на мероприятия, реализация которых должна начаться в текущем отчетном периоде (2015-2016 гг.)</t>
  </si>
  <si>
    <t>Бюджетная обеспеченность субъекта Российской Федерации в текущем отчетном периоде</t>
  </si>
  <si>
    <t>Площадь, для которой введены в эксплуатацию готовые жилые помещения, а также нормативно-правовые документы на которую находятся в стадии оформления</t>
  </si>
  <si>
    <t>Количество граждан , подлежащих переселению из аварийного жилья, площадь которого указана в графе 8</t>
  </si>
  <si>
    <t>Доля лимита текущего года, в отношении которого приостановлено финансирование (процент приостановки финансирования по этапу 2013-2014 гг. по отношению к лимиту 2015 года)</t>
  </si>
  <si>
    <t>Заключение контрактов по этапам программы, включая выкуп и покупку на вторичном рынке</t>
  </si>
  <si>
    <t>ФАКТ по этапу, начатому в прошлом отчетном году (2014-2015 гг)</t>
  </si>
  <si>
    <t>ПЛАН по этапу, начатому в текущем отчетном году (2015-2016 гг)</t>
  </si>
  <si>
    <t>ФАКТ по этапу, начатому в текущем отчетном году (2015-2016 гг)</t>
  </si>
  <si>
    <t>Контракт на выкуп жилых помещений у собственников</t>
  </si>
  <si>
    <t>Переселено</t>
  </si>
  <si>
    <t>Уполномоченный орган за предоставление информации (высшее должностное лицо субъекта Российской Федерации (руководитель высшего исполнительного органа государственной власти субъекта Российской Федерации)</t>
  </si>
  <si>
    <t>тыс. чел.</t>
  </si>
  <si>
    <t>Ежемесячный отчет по мониторингу реализации субъектами Российской Федерации региональных адресных программ по переселению граждан из аварийного жилищного фонда</t>
  </si>
  <si>
    <t>ЧАСТЬ I: ДОСТИЖЕНИЕ ЦЕЛЕВЫХ ПОКАЗАТЕЛЕЙ</t>
  </si>
  <si>
    <t>ЧАСТЬ II: ФИНАНСИРОВАНИЕ</t>
  </si>
  <si>
    <t>Заключено контрактов в рамках действующих этапов</t>
  </si>
  <si>
    <t>Всего:</t>
  </si>
  <si>
    <t>Х</t>
  </si>
  <si>
    <t xml:space="preserve">средства Фонда </t>
  </si>
  <si>
    <t xml:space="preserve">средства консолидированных бюджетов субъектов Российской Федераций </t>
  </si>
  <si>
    <t>средства внебюджетных источников</t>
  </si>
  <si>
    <t>средства Фонда</t>
  </si>
  <si>
    <t>Сумма перечисленых средств по заключенным контрактам</t>
  </si>
  <si>
    <t>перечислено до 1 января текущего года</t>
  </si>
  <si>
    <t>перечислено после 1 января текущего года</t>
  </si>
  <si>
    <t>Лимит средств всего</t>
  </si>
  <si>
    <t>Сумма средств Фонда, перечисленных в бюджет субъекта РФ (муниципального образования)</t>
  </si>
  <si>
    <t>Сумма средств Фонда по утвержденным заявкам</t>
  </si>
  <si>
    <t>потребность</t>
  </si>
  <si>
    <t>предусмотрено в бюджете</t>
  </si>
  <si>
    <t>Запланировано на реализацию мероприятий по переселению граждан из аварийного жилищного фонда в рамках программы</t>
  </si>
  <si>
    <t>ПЛАН по этапу, начатому в прошлом отчетном году</t>
  </si>
  <si>
    <t>Этажность</t>
  </si>
  <si>
    <t>Адрес дома, признанного аварийным</t>
  </si>
  <si>
    <t>Дата и № заключения межведомственной комиссии о признании дома аварийным</t>
  </si>
  <si>
    <t>Год постройки дома</t>
  </si>
  <si>
    <t>Материал стен</t>
  </si>
  <si>
    <t>количество квартир (комнат в коммунальных квартирах) в доме</t>
  </si>
  <si>
    <t>дерево</t>
  </si>
  <si>
    <t>Номер п/п</t>
  </si>
  <si>
    <t>смешанные</t>
  </si>
  <si>
    <t>кирпич</t>
  </si>
  <si>
    <t>г. Окуловка, ул. Заводская, д. 1</t>
  </si>
  <si>
    <t>г. Окуловка, ул. Ленинградская, д. 36</t>
  </si>
  <si>
    <t>г. Окуловка, ул. Зорге, д. 30</t>
  </si>
  <si>
    <t>г. Окуловка, ул. Стрельцова, д. 10</t>
  </si>
  <si>
    <t>г. Окуловка, ул. Рылеева, д. 2</t>
  </si>
  <si>
    <t>г. Окуловка, ул. Театральная, д. 5</t>
  </si>
  <si>
    <t>г. Окуловка, ул. Коммунаров, д. 18</t>
  </si>
  <si>
    <t>г. Окуловка, ул. Стрельцова, д. 2</t>
  </si>
  <si>
    <t>г. Окуловка, ул. Ленина, д. 20</t>
  </si>
  <si>
    <t>г. Окуловка, ул. Ленина, д. 28</t>
  </si>
  <si>
    <t>г. Окуловка, ул. Ленина, д. 37</t>
  </si>
  <si>
    <t>г. Окуловка, ул. Коммунаров, д. 31</t>
  </si>
  <si>
    <t>г. Окуловка, ул. Советская, д. 30</t>
  </si>
  <si>
    <t>г. Окуловка, ул. Коммунаров, д. 27</t>
  </si>
  <si>
    <t>г. Окуловка, ул. Володарского, д. 27</t>
  </si>
  <si>
    <t>г. Окуловка, ул. Советская, д. 17</t>
  </si>
  <si>
    <t>г. Окуловка, ул. Советская, д. 24</t>
  </si>
  <si>
    <t>г. Окуловка, ул. Советская, д. 26</t>
  </si>
  <si>
    <t>г. Окуловка, ул. 2-я Красноармейская, д. 39</t>
  </si>
  <si>
    <t>г. Окуловка, ул. Н.Николаева, д. 1</t>
  </si>
  <si>
    <t>г. Окуловка, ул. М.Маклая, д. 32</t>
  </si>
  <si>
    <t>г. Окуловка, ул. Калинина, д. 7</t>
  </si>
  <si>
    <t>28.06.2016 № 26</t>
  </si>
  <si>
    <t>29.12.2016 № 64</t>
  </si>
  <si>
    <t>29.12.2016 № 65</t>
  </si>
  <si>
    <t>Аварийный жилищный фонд (многоквартирные дома), признанный таковыми после 01 января 2012 года, расположенный на территории Новгородской области</t>
  </si>
  <si>
    <t>Общая площадь дома, кв.м</t>
  </si>
  <si>
    <t>Площадь планируемая к расселению, кв.м</t>
  </si>
  <si>
    <t xml:space="preserve">Число жителей, планируемых к переселению, чел.  </t>
  </si>
  <si>
    <t>29.12.2016 № 63</t>
  </si>
  <si>
    <t xml:space="preserve"> 29.12.2016 № 70</t>
  </si>
  <si>
    <t>29.12.2016 № 77</t>
  </si>
  <si>
    <t>29.12.2016 № 74</t>
  </si>
  <si>
    <t xml:space="preserve"> 29.12.2016 № 73</t>
  </si>
  <si>
    <t>29.12.2016 № 78</t>
  </si>
  <si>
    <t>29.12.2016 № 62</t>
  </si>
  <si>
    <t xml:space="preserve"> 29.12.2016 № 80</t>
  </si>
  <si>
    <t>29.12.2016 № 75</t>
  </si>
  <si>
    <t xml:space="preserve"> 29.12.2016 № 72</t>
  </si>
  <si>
    <t>29.12.2016 № 71</t>
  </si>
  <si>
    <t>29.12.2016 № 68</t>
  </si>
  <si>
    <t>29.12.2016 № 66</t>
  </si>
  <si>
    <t>29.12.2016 № 67</t>
  </si>
  <si>
    <t>29.12.2016 № 69</t>
  </si>
  <si>
    <t>29.12.2016 № 76</t>
  </si>
  <si>
    <t>Дата и номер заключения специализированной организации и ее наименование</t>
  </si>
  <si>
    <t>14.03.2013 № 13-05/2 ООО "МП ЖКХ НЖКС" ФИЛИАЛ "Проектный институт "Новжилкоммунпроект"</t>
  </si>
  <si>
    <t>14.03.2013 № 13-05/1 ООО "МП ЖКХ НЖКС" ФИЛИАЛ "Проектный институт "Новжилкоммунпроект"</t>
  </si>
  <si>
    <t xml:space="preserve">Номер кадастрового участка, расположенного под аварийным домом, дата постановки на кадастровый учет и площадь земельного участка </t>
  </si>
  <si>
    <t>г. Окуловка, ул. Фрунзе, д. 16</t>
  </si>
  <si>
    <t>19.11.2013 № 20</t>
  </si>
  <si>
    <t>12.04.2013 № 7</t>
  </si>
  <si>
    <t>12.04.2013№ 8</t>
  </si>
  <si>
    <t>06.11.2012 № 16</t>
  </si>
  <si>
    <t>Площадь по договорам соц. найма, кв.м</t>
  </si>
  <si>
    <t>Площадь, находящаяся в частной собственности, кв.м</t>
  </si>
  <si>
    <t xml:space="preserve">наниматели и члены их семей (по договору), чел. </t>
  </si>
  <si>
    <t>собственники и прописанные</t>
  </si>
  <si>
    <t>не нуждаются</t>
  </si>
  <si>
    <t xml:space="preserve"> не нуждается</t>
  </si>
  <si>
    <t xml:space="preserve"> нуждается</t>
  </si>
  <si>
    <t xml:space="preserve"> нуждаются</t>
  </si>
  <si>
    <t>28.10.2016, ООО "Юнайтед"</t>
  </si>
  <si>
    <t>28.10.2018, ООО "Юнайтед"</t>
  </si>
  <si>
    <t xml:space="preserve"> 28.10.2016, ООО "Юнайтед"</t>
  </si>
  <si>
    <t>15.11.2010, ООО "МП ЖКХ НЖКС"</t>
  </si>
  <si>
    <t>53:12:0104018:59 12.04.1999 300,0</t>
  </si>
  <si>
    <t>02.03.2016, ЗАО "БорПроекТ"</t>
  </si>
  <si>
    <t>53:12:0101117:3 31.12.2007  800,0</t>
  </si>
  <si>
    <t>2013, ГОУП "ВЕЧЕ" "Проектный институт "Новжилкоммунпроект"</t>
  </si>
  <si>
    <t>53:12:0102005:18  01.03.2015  1000,0</t>
  </si>
  <si>
    <t>19.05.2016, ЗАО "БорПроекТ"</t>
  </si>
  <si>
    <t>35:12:0102003:9 19.04.1993 750,0</t>
  </si>
  <si>
    <t>г. Окуловка, ул. М. Маклая, д. 40</t>
  </si>
  <si>
    <t>2012, ООО "МП ЖКХ НЖКС" филиал "Проектный институт "Новжилкоммунпроект"</t>
  </si>
  <si>
    <t>20.11.2012 № 17</t>
  </si>
  <si>
    <t>Планируемый год расселения дома</t>
  </si>
  <si>
    <t>2019 год</t>
  </si>
  <si>
    <t>2020 год</t>
  </si>
  <si>
    <t>2021 год</t>
  </si>
  <si>
    <t>Окуловский муниципальный район</t>
  </si>
  <si>
    <t>ИТОГО по Окуловскому муниципальному району</t>
  </si>
  <si>
    <t>Общее число жителей, зарегистрированных в доме, чел.</t>
  </si>
  <si>
    <t>Заполнены ли сведения о собственниках (нанимателях) в части постановки на учет в качестве нуждающихся в переселении/причины незаполнения</t>
  </si>
  <si>
    <t>Заполнены ли сведения о признании собственника (нанимателя) малоимущим/ причины незаполнения</t>
  </si>
  <si>
    <t xml:space="preserve">Заполнены ли сведения о наличии у собственника (нанимателя)совместно проживающих членов семьи в собственности иного пригодного для проживания жилого помещения/причины незаполнения </t>
  </si>
  <si>
    <t>Дата и № решения ОМС</t>
  </si>
  <si>
    <t>15.04.2013 № 119</t>
  </si>
  <si>
    <t>30.12.2016 № 1838</t>
  </si>
  <si>
    <t>30.12.2016 № 1832</t>
  </si>
  <si>
    <t>30.12.2016 № 1830</t>
  </si>
  <si>
    <t>15.04.2013 № 120</t>
  </si>
  <si>
    <t>13.11.2012 № 563</t>
  </si>
  <si>
    <t>30.12.2016 № 1842</t>
  </si>
  <si>
    <t>30.12.2016 № 1826</t>
  </si>
  <si>
    <t>30.12.2016 № 1834</t>
  </si>
  <si>
    <t>30.12.2016 № 1843</t>
  </si>
  <si>
    <t>30.12.2016 № 1836</t>
  </si>
  <si>
    <t>30.12.2016 № 1839</t>
  </si>
  <si>
    <t>30.12.2016 № 1840</t>
  </si>
  <si>
    <t>30.12.2016 № 1831</t>
  </si>
  <si>
    <t>23.11.2012 № 581</t>
  </si>
  <si>
    <t>30.12.2016 № 1837</t>
  </si>
  <si>
    <t>30.12.2016 № 1841</t>
  </si>
  <si>
    <t>30.12.2016 № 1833</t>
  </si>
  <si>
    <t>30.12.2016 № 1828</t>
  </si>
  <si>
    <t>30.12.2016 № 1827</t>
  </si>
  <si>
    <t>20.11.2013 № 1640</t>
  </si>
  <si>
    <t>30.12.2016 № 1825</t>
  </si>
  <si>
    <t>30.12.2016 № 1829</t>
  </si>
  <si>
    <t>31.08.2016 № 1224</t>
  </si>
  <si>
    <t>всего</t>
  </si>
  <si>
    <t>муниципальные</t>
  </si>
  <si>
    <t>в частной собственности</t>
  </si>
  <si>
    <t>необходимые средства</t>
  </si>
  <si>
    <t xml:space="preserve">фонд </t>
  </si>
  <si>
    <t>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</si>
</sst>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\.mm\.yyyy"/>
    <numFmt numFmtId="165" formatCode="###\ ###\ ###\ ##0.00"/>
    <numFmt numFmtId="166" formatCode="###\ ###\ ###\ ##0.0"/>
    <numFmt numFmtId="167" formatCode="###\ ###\ ###\ ##0"/>
    <numFmt numFmtId="168" formatCode="0.00000"/>
  </numFmts>
  <fonts count="14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168" fontId="0" fillId="0" borderId="0" xfId="0" applyNumberFormat="1"/>
    <xf numFmtId="2" fontId="0" fillId="0" borderId="0" xfId="0" applyNumberFormat="1"/>
    <xf numFmtId="165" fontId="0" fillId="0" borderId="0" xfId="0" applyNumberFormat="1"/>
    <xf numFmtId="49" fontId="2" fillId="0" borderId="3" xfId="0" applyNumberFormat="1" applyFont="1" applyBorder="1" applyAlignment="1">
      <alignment horizontal="left" vertical="center" wrapText="1"/>
    </xf>
    <xf numFmtId="0" fontId="0" fillId="0" borderId="0" xfId="0" applyBorder="1"/>
    <xf numFmtId="165" fontId="2" fillId="0" borderId="4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right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/>
    <xf numFmtId="0" fontId="2" fillId="0" borderId="3" xfId="0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right" wrapText="1"/>
    </xf>
    <xf numFmtId="0" fontId="2" fillId="0" borderId="3" xfId="0" applyFont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left" vertical="center" wrapText="1"/>
    </xf>
    <xf numFmtId="2" fontId="2" fillId="0" borderId="3" xfId="1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5" xfId="0" applyBorder="1"/>
    <xf numFmtId="0" fontId="7" fillId="0" borderId="3" xfId="0" applyNumberFormat="1" applyFont="1" applyFill="1" applyBorder="1" applyAlignment="1">
      <alignment horizontal="center" vertical="center"/>
    </xf>
    <xf numFmtId="0" fontId="0" fillId="0" borderId="3" xfId="0" applyFill="1" applyBorder="1"/>
    <xf numFmtId="2" fontId="7" fillId="0" borderId="3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 wrapText="1"/>
    </xf>
    <xf numFmtId="1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/>
    </xf>
    <xf numFmtId="0" fontId="13" fillId="0" borderId="3" xfId="0" applyFont="1" applyFill="1" applyBorder="1"/>
    <xf numFmtId="0" fontId="8" fillId="0" borderId="0" xfId="0" applyFont="1" applyFill="1" applyAlignment="1">
      <alignment horizontal="right"/>
    </xf>
    <xf numFmtId="0" fontId="7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2" fontId="7" fillId="0" borderId="7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7" fillId="2" borderId="3" xfId="0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0" fontId="0" fillId="0" borderId="8" xfId="0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64" fontId="2" fillId="0" borderId="2" xfId="0" applyNumberFormat="1" applyFont="1" applyBorder="1" applyAlignment="1">
      <alignment horizontal="left" wrapText="1"/>
    </xf>
    <xf numFmtId="164" fontId="0" fillId="0" borderId="2" xfId="0" applyNumberForma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FF"/>
  </sheetPr>
  <dimension ref="A1:K57"/>
  <sheetViews>
    <sheetView view="pageBreakPreview" topLeftCell="A13" zoomScale="60" zoomScaleNormal="70" workbookViewId="0">
      <selection activeCell="A47" sqref="A47:E48"/>
    </sheetView>
  </sheetViews>
  <sheetFormatPr defaultRowHeight="15" x14ac:dyDescent="0.25"/>
  <cols>
    <col min="1" max="1" width="60.7109375" customWidth="1"/>
    <col min="2" max="2" width="79.28515625" customWidth="1"/>
    <col min="3" max="3" width="19.7109375" customWidth="1"/>
    <col min="4" max="4" width="7.7109375" customWidth="1"/>
    <col min="5" max="5" width="20.7109375" customWidth="1"/>
    <col min="6" max="6" width="26" customWidth="1"/>
    <col min="7" max="7" width="27.5703125" customWidth="1"/>
    <col min="8" max="8" width="25.5703125" customWidth="1"/>
    <col min="9" max="9" width="24.28515625" customWidth="1"/>
    <col min="10" max="10" width="22.7109375" customWidth="1"/>
    <col min="11" max="11" width="27.42578125" customWidth="1"/>
  </cols>
  <sheetData>
    <row r="1" spans="1:6" ht="60.75" customHeight="1" x14ac:dyDescent="0.25">
      <c r="A1" s="85" t="s">
        <v>44</v>
      </c>
      <c r="B1" s="85"/>
      <c r="C1" s="85"/>
      <c r="D1" s="85"/>
      <c r="E1" s="85"/>
      <c r="F1" s="2" t="s">
        <v>0</v>
      </c>
    </row>
    <row r="2" spans="1:6" ht="26.25" customHeight="1" x14ac:dyDescent="0.25">
      <c r="A2" s="2" t="s">
        <v>1</v>
      </c>
      <c r="B2" s="1"/>
      <c r="C2" s="99"/>
      <c r="D2" s="100"/>
      <c r="E2" s="100"/>
    </row>
    <row r="3" spans="1:6" ht="33.75" customHeight="1" x14ac:dyDescent="0.3">
      <c r="A3" s="2" t="s">
        <v>2</v>
      </c>
      <c r="B3" s="1"/>
      <c r="C3" s="101" t="s">
        <v>21</v>
      </c>
      <c r="D3" s="102"/>
      <c r="E3" s="102"/>
    </row>
    <row r="4" spans="1:6" ht="40.5" customHeight="1" x14ac:dyDescent="0.25">
      <c r="A4" s="32" t="s">
        <v>45</v>
      </c>
      <c r="B4" s="24"/>
      <c r="C4" s="1"/>
      <c r="D4" s="1"/>
      <c r="E4" s="1"/>
    </row>
    <row r="5" spans="1:6" ht="40.5" x14ac:dyDescent="0.3">
      <c r="A5" s="96" t="s">
        <v>3</v>
      </c>
      <c r="B5" s="20" t="s">
        <v>4</v>
      </c>
      <c r="C5" s="16" t="s">
        <v>9</v>
      </c>
      <c r="D5" s="12">
        <v>1</v>
      </c>
      <c r="E5" s="17"/>
      <c r="F5" s="3" t="s">
        <v>19</v>
      </c>
    </row>
    <row r="6" spans="1:6" ht="40.5" x14ac:dyDescent="0.3">
      <c r="A6" s="97"/>
      <c r="B6" s="20" t="s">
        <v>5</v>
      </c>
      <c r="C6" s="16" t="s">
        <v>9</v>
      </c>
      <c r="D6" s="12">
        <v>2</v>
      </c>
      <c r="E6" s="17"/>
      <c r="F6" s="3" t="s">
        <v>19</v>
      </c>
    </row>
    <row r="7" spans="1:6" ht="40.5" x14ac:dyDescent="0.3">
      <c r="A7" s="97"/>
      <c r="B7" s="20" t="s">
        <v>6</v>
      </c>
      <c r="C7" s="16" t="s">
        <v>9</v>
      </c>
      <c r="D7" s="12">
        <v>3</v>
      </c>
      <c r="E7" s="17"/>
      <c r="F7" s="3" t="s">
        <v>19</v>
      </c>
    </row>
    <row r="8" spans="1:6" ht="47.25" customHeight="1" x14ac:dyDescent="0.3">
      <c r="A8" s="97"/>
      <c r="B8" s="20" t="s">
        <v>23</v>
      </c>
      <c r="C8" s="16" t="s">
        <v>9</v>
      </c>
      <c r="D8" s="12">
        <v>4</v>
      </c>
      <c r="E8" s="17"/>
      <c r="F8" s="3"/>
    </row>
    <row r="9" spans="1:6" ht="40.5" x14ac:dyDescent="0.3">
      <c r="A9" s="97"/>
      <c r="B9" s="20" t="s">
        <v>7</v>
      </c>
      <c r="C9" s="16" t="s">
        <v>9</v>
      </c>
      <c r="D9" s="12">
        <v>5</v>
      </c>
      <c r="E9" s="17"/>
      <c r="F9" s="3" t="s">
        <v>19</v>
      </c>
    </row>
    <row r="10" spans="1:6" ht="40.5" x14ac:dyDescent="0.3">
      <c r="A10" s="97"/>
      <c r="B10" s="20" t="s">
        <v>24</v>
      </c>
      <c r="C10" s="16" t="s">
        <v>10</v>
      </c>
      <c r="D10" s="12">
        <v>6</v>
      </c>
      <c r="E10" s="13" t="e">
        <f>IF((($E$8+$E$9)/E6)*100&lt;0,0,(MIN((($E$8+$E$9)/E6)*100,200)))</f>
        <v>#DIV/0!</v>
      </c>
      <c r="F10" s="3" t="s">
        <v>19</v>
      </c>
    </row>
    <row r="11" spans="1:6" ht="40.5" x14ac:dyDescent="0.3">
      <c r="A11" s="97"/>
      <c r="B11" s="20" t="s">
        <v>8</v>
      </c>
      <c r="C11" s="16" t="s">
        <v>10</v>
      </c>
      <c r="D11" s="12">
        <v>7</v>
      </c>
      <c r="E11" s="13" t="e">
        <f>IF((($E$8+$E$9)/E7)*100&lt;0,0,(MIN((($E$8+$E$9)/E7)*100,200)))</f>
        <v>#DIV/0!</v>
      </c>
      <c r="F11" s="3" t="s">
        <v>19</v>
      </c>
    </row>
    <row r="12" spans="1:6" ht="78" customHeight="1" x14ac:dyDescent="0.3">
      <c r="A12" s="98"/>
      <c r="B12" s="20" t="s">
        <v>33</v>
      </c>
      <c r="C12" s="16" t="s">
        <v>9</v>
      </c>
      <c r="D12" s="12">
        <v>8</v>
      </c>
      <c r="E12" s="13"/>
      <c r="F12" s="3"/>
    </row>
    <row r="13" spans="1:6" ht="47.25" customHeight="1" x14ac:dyDescent="0.3">
      <c r="A13" s="96" t="s">
        <v>11</v>
      </c>
      <c r="B13" s="20" t="s">
        <v>4</v>
      </c>
      <c r="C13" s="16" t="s">
        <v>43</v>
      </c>
      <c r="D13" s="12">
        <v>9</v>
      </c>
      <c r="E13" s="19"/>
      <c r="F13" s="3" t="s">
        <v>19</v>
      </c>
    </row>
    <row r="14" spans="1:6" ht="47.25" customHeight="1" x14ac:dyDescent="0.3">
      <c r="A14" s="97"/>
      <c r="B14" s="20" t="s">
        <v>5</v>
      </c>
      <c r="C14" s="16" t="s">
        <v>43</v>
      </c>
      <c r="D14" s="12">
        <v>10</v>
      </c>
      <c r="E14" s="19"/>
      <c r="F14" s="3" t="s">
        <v>19</v>
      </c>
    </row>
    <row r="15" spans="1:6" ht="40.5" x14ac:dyDescent="0.3">
      <c r="A15" s="97"/>
      <c r="B15" s="20" t="s">
        <v>6</v>
      </c>
      <c r="C15" s="16" t="s">
        <v>43</v>
      </c>
      <c r="D15" s="12">
        <v>11</v>
      </c>
      <c r="E15" s="19"/>
      <c r="F15" s="3" t="s">
        <v>19</v>
      </c>
    </row>
    <row r="16" spans="1:6" ht="45.75" customHeight="1" x14ac:dyDescent="0.3">
      <c r="A16" s="97"/>
      <c r="B16" s="20" t="s">
        <v>23</v>
      </c>
      <c r="C16" s="16" t="s">
        <v>43</v>
      </c>
      <c r="D16" s="12">
        <v>12</v>
      </c>
      <c r="E16" s="19"/>
      <c r="F16" s="3"/>
    </row>
    <row r="17" spans="1:7" ht="40.5" x14ac:dyDescent="0.3">
      <c r="A17" s="97"/>
      <c r="B17" s="20" t="s">
        <v>41</v>
      </c>
      <c r="C17" s="16" t="s">
        <v>43</v>
      </c>
      <c r="D17" s="12">
        <v>13</v>
      </c>
      <c r="E17" s="19"/>
      <c r="F17" s="3" t="s">
        <v>19</v>
      </c>
    </row>
    <row r="18" spans="1:7" ht="45.75" customHeight="1" x14ac:dyDescent="0.3">
      <c r="A18" s="97"/>
      <c r="B18" s="20" t="s">
        <v>24</v>
      </c>
      <c r="C18" s="16" t="s">
        <v>10</v>
      </c>
      <c r="D18" s="12">
        <v>14</v>
      </c>
      <c r="E18" s="13" t="e">
        <f>IF((($E$15+$E$16)/E14)*100&lt;0,0,(MIN((($E$15+$E$16)/E14)*100,200)))</f>
        <v>#DIV/0!</v>
      </c>
      <c r="F18" s="3" t="s">
        <v>19</v>
      </c>
    </row>
    <row r="19" spans="1:7" ht="45" customHeight="1" x14ac:dyDescent="0.3">
      <c r="A19" s="97"/>
      <c r="B19" s="20" t="s">
        <v>8</v>
      </c>
      <c r="C19" s="16" t="s">
        <v>10</v>
      </c>
      <c r="D19" s="12">
        <v>15</v>
      </c>
      <c r="E19" s="13" t="e">
        <f>IF((($E$15+$E$16)/E15)*100&lt;0,0,(MIN((($E$15+$E$16)/E15)*100,200)))</f>
        <v>#DIV/0!</v>
      </c>
      <c r="F19" s="3" t="s">
        <v>19</v>
      </c>
    </row>
    <row r="20" spans="1:7" ht="45" customHeight="1" x14ac:dyDescent="0.3">
      <c r="A20" s="98"/>
      <c r="B20" s="20" t="s">
        <v>34</v>
      </c>
      <c r="C20" s="16" t="s">
        <v>43</v>
      </c>
      <c r="D20" s="12">
        <v>16</v>
      </c>
      <c r="E20" s="13"/>
      <c r="F20" s="3"/>
    </row>
    <row r="21" spans="1:7" ht="66" customHeight="1" x14ac:dyDescent="0.3">
      <c r="A21" s="92" t="s">
        <v>35</v>
      </c>
      <c r="B21" s="93"/>
      <c r="C21" s="16" t="s">
        <v>10</v>
      </c>
      <c r="D21" s="12">
        <v>17</v>
      </c>
      <c r="E21" s="13"/>
      <c r="F21" s="3"/>
    </row>
    <row r="22" spans="1:7" ht="48.75" customHeight="1" x14ac:dyDescent="0.3">
      <c r="A22" s="94" t="s">
        <v>36</v>
      </c>
      <c r="B22" s="20" t="s">
        <v>63</v>
      </c>
      <c r="C22" s="16" t="s">
        <v>9</v>
      </c>
      <c r="D22" s="12">
        <v>18</v>
      </c>
      <c r="E22" s="17"/>
      <c r="F22" s="3" t="s">
        <v>19</v>
      </c>
    </row>
    <row r="23" spans="1:7" ht="50.25" customHeight="1" x14ac:dyDescent="0.3">
      <c r="A23" s="95"/>
      <c r="B23" s="20" t="s">
        <v>37</v>
      </c>
      <c r="C23" s="16" t="s">
        <v>9</v>
      </c>
      <c r="D23" s="12">
        <v>19</v>
      </c>
      <c r="E23" s="17"/>
      <c r="F23" s="3" t="s">
        <v>19</v>
      </c>
    </row>
    <row r="24" spans="1:7" ht="47.25" customHeight="1" x14ac:dyDescent="0.3">
      <c r="A24" s="95"/>
      <c r="B24" s="20" t="s">
        <v>38</v>
      </c>
      <c r="C24" s="16" t="s">
        <v>9</v>
      </c>
      <c r="D24" s="12">
        <v>20</v>
      </c>
      <c r="E24" s="17"/>
      <c r="F24" s="3"/>
    </row>
    <row r="25" spans="1:7" ht="50.25" customHeight="1" x14ac:dyDescent="0.3">
      <c r="A25" s="95"/>
      <c r="B25" s="20" t="s">
        <v>39</v>
      </c>
      <c r="C25" s="16" t="s">
        <v>9</v>
      </c>
      <c r="D25" s="12">
        <v>21</v>
      </c>
      <c r="E25" s="17"/>
      <c r="F25" s="3"/>
    </row>
    <row r="26" spans="1:7" ht="40.5" x14ac:dyDescent="0.3">
      <c r="A26" s="95"/>
      <c r="B26" s="20" t="s">
        <v>12</v>
      </c>
      <c r="C26" s="16" t="s">
        <v>10</v>
      </c>
      <c r="D26" s="12">
        <v>22</v>
      </c>
      <c r="E26" s="21">
        <f>IF((E22+E24)&lt;&gt;0,((E23+E25)/(E22+E24))*100,0)</f>
        <v>0</v>
      </c>
      <c r="F26" s="3" t="s">
        <v>19</v>
      </c>
    </row>
    <row r="27" spans="1:7" s="15" customFormat="1" ht="43.5" customHeight="1" x14ac:dyDescent="0.3">
      <c r="A27" s="96" t="s">
        <v>25</v>
      </c>
      <c r="B27" s="20" t="s">
        <v>40</v>
      </c>
      <c r="C27" s="16" t="s">
        <v>9</v>
      </c>
      <c r="D27" s="12">
        <v>23</v>
      </c>
      <c r="E27" s="13"/>
      <c r="F27" s="14"/>
    </row>
    <row r="28" spans="1:7" s="15" customFormat="1" ht="45.75" customHeight="1" x14ac:dyDescent="0.3">
      <c r="A28" s="97"/>
      <c r="B28" s="20" t="s">
        <v>27</v>
      </c>
      <c r="C28" s="16" t="s">
        <v>9</v>
      </c>
      <c r="D28" s="12">
        <v>24</v>
      </c>
      <c r="E28" s="13"/>
      <c r="F28" s="14"/>
    </row>
    <row r="29" spans="1:7" s="15" customFormat="1" ht="45.75" customHeight="1" x14ac:dyDescent="0.3">
      <c r="A29" s="97"/>
      <c r="B29" s="20" t="s">
        <v>28</v>
      </c>
      <c r="C29" s="16" t="s">
        <v>9</v>
      </c>
      <c r="D29" s="12">
        <v>25</v>
      </c>
      <c r="E29" s="17"/>
      <c r="F29" s="14"/>
    </row>
    <row r="30" spans="1:7" ht="40.5" customHeight="1" x14ac:dyDescent="0.3">
      <c r="A30" s="97"/>
      <c r="B30" s="20" t="s">
        <v>13</v>
      </c>
      <c r="C30" s="16" t="s">
        <v>9</v>
      </c>
      <c r="D30" s="12">
        <v>26</v>
      </c>
      <c r="E30" s="17"/>
      <c r="F30" s="3" t="s">
        <v>19</v>
      </c>
      <c r="G30" s="7"/>
    </row>
    <row r="31" spans="1:7" ht="40.5" x14ac:dyDescent="0.3">
      <c r="A31" s="97"/>
      <c r="B31" s="20" t="s">
        <v>14</v>
      </c>
      <c r="C31" s="16" t="s">
        <v>9</v>
      </c>
      <c r="D31" s="12">
        <v>27</v>
      </c>
      <c r="E31" s="17"/>
      <c r="F31" s="3" t="s">
        <v>19</v>
      </c>
    </row>
    <row r="32" spans="1:7" ht="40.5" x14ac:dyDescent="0.3">
      <c r="A32" s="97"/>
      <c r="B32" s="20" t="s">
        <v>15</v>
      </c>
      <c r="C32" s="16" t="s">
        <v>9</v>
      </c>
      <c r="D32" s="12">
        <v>28</v>
      </c>
      <c r="E32" s="17"/>
      <c r="F32" s="3" t="s">
        <v>19</v>
      </c>
    </row>
    <row r="33" spans="1:11" ht="40.5" x14ac:dyDescent="0.3">
      <c r="A33" s="97"/>
      <c r="B33" s="20" t="s">
        <v>16</v>
      </c>
      <c r="C33" s="16" t="s">
        <v>9</v>
      </c>
      <c r="D33" s="12">
        <v>29</v>
      </c>
      <c r="E33" s="17"/>
      <c r="F33" s="3" t="s">
        <v>19</v>
      </c>
      <c r="H33" s="8"/>
    </row>
    <row r="34" spans="1:11" ht="40.5" customHeight="1" x14ac:dyDescent="0.3">
      <c r="A34" s="97"/>
      <c r="B34" s="20" t="s">
        <v>17</v>
      </c>
      <c r="C34" s="16" t="s">
        <v>9</v>
      </c>
      <c r="D34" s="12">
        <v>30</v>
      </c>
      <c r="E34" s="17"/>
      <c r="F34" s="3" t="s">
        <v>19</v>
      </c>
      <c r="G34" s="6"/>
    </row>
    <row r="35" spans="1:11" ht="45.75" customHeight="1" x14ac:dyDescent="0.3">
      <c r="A35" s="97"/>
      <c r="B35" s="20" t="s">
        <v>26</v>
      </c>
      <c r="C35" s="16" t="s">
        <v>9</v>
      </c>
      <c r="D35" s="12">
        <v>31</v>
      </c>
      <c r="E35" s="17"/>
      <c r="F35" s="3"/>
      <c r="G35" s="6"/>
    </row>
    <row r="36" spans="1:11" ht="40.5" x14ac:dyDescent="0.3">
      <c r="A36" s="98"/>
      <c r="B36" s="20" t="s">
        <v>12</v>
      </c>
      <c r="C36" s="16" t="s">
        <v>10</v>
      </c>
      <c r="D36" s="12">
        <v>32</v>
      </c>
      <c r="E36" s="21">
        <f>IF((E23+E25)&lt;&gt;0,(E27+E28+E30*0.15+E31*0.25+E32*0.7+E33*0.9+E34+E35)*100/(E23+25),0)</f>
        <v>0</v>
      </c>
      <c r="F36" s="3" t="s">
        <v>19</v>
      </c>
      <c r="G36" s="7"/>
    </row>
    <row r="37" spans="1:11" ht="40.5" x14ac:dyDescent="0.3">
      <c r="A37" s="94" t="s">
        <v>18</v>
      </c>
      <c r="B37" s="95"/>
      <c r="C37" s="16" t="s">
        <v>10</v>
      </c>
      <c r="D37" s="22">
        <v>33</v>
      </c>
      <c r="E37" s="21">
        <f>IF((E23+E25)=0,0,(MIN(E9,200)*0.15+MIN(E17,200)*0.15+E26*0.2+E36*0.5-E21*0.25))</f>
        <v>0</v>
      </c>
      <c r="F37" s="3" t="s">
        <v>19</v>
      </c>
    </row>
    <row r="39" spans="1:11" ht="20.25" x14ac:dyDescent="0.25">
      <c r="A39" s="24" t="s">
        <v>46</v>
      </c>
    </row>
    <row r="40" spans="1:11" ht="20.25" x14ac:dyDescent="0.25">
      <c r="A40" s="86"/>
      <c r="B40" s="87"/>
      <c r="C40" s="88"/>
      <c r="D40" s="26"/>
      <c r="E40" s="29" t="s">
        <v>48</v>
      </c>
      <c r="F40" s="5" t="s">
        <v>49</v>
      </c>
      <c r="G40" s="5" t="s">
        <v>49</v>
      </c>
      <c r="H40" s="5" t="s">
        <v>49</v>
      </c>
      <c r="I40" s="5" t="s">
        <v>49</v>
      </c>
      <c r="J40" s="5" t="s">
        <v>49</v>
      </c>
      <c r="K40" s="30" t="s">
        <v>49</v>
      </c>
    </row>
    <row r="41" spans="1:11" ht="29.25" customHeight="1" x14ac:dyDescent="0.25">
      <c r="A41" s="89" t="s">
        <v>57</v>
      </c>
      <c r="B41" s="90"/>
      <c r="C41" s="91"/>
      <c r="D41" s="28">
        <v>1</v>
      </c>
      <c r="E41" s="18"/>
      <c r="F41" s="5" t="s">
        <v>49</v>
      </c>
      <c r="G41" s="5" t="s">
        <v>49</v>
      </c>
      <c r="H41" s="5" t="s">
        <v>49</v>
      </c>
      <c r="I41" s="5" t="s">
        <v>49</v>
      </c>
      <c r="J41" s="5" t="s">
        <v>49</v>
      </c>
      <c r="K41" s="30" t="s">
        <v>49</v>
      </c>
    </row>
    <row r="42" spans="1:11" ht="40.5" customHeight="1" x14ac:dyDescent="0.25">
      <c r="A42" s="89" t="s">
        <v>59</v>
      </c>
      <c r="B42" s="90"/>
      <c r="C42" s="91"/>
      <c r="D42" s="28">
        <v>2</v>
      </c>
      <c r="E42" s="18"/>
      <c r="F42" s="5" t="s">
        <v>49</v>
      </c>
      <c r="G42" s="5" t="s">
        <v>49</v>
      </c>
      <c r="H42" s="5" t="s">
        <v>49</v>
      </c>
      <c r="I42" s="5" t="s">
        <v>49</v>
      </c>
      <c r="J42" s="5" t="s">
        <v>49</v>
      </c>
      <c r="K42" s="30" t="s">
        <v>49</v>
      </c>
    </row>
    <row r="43" spans="1:11" ht="60.75" customHeight="1" x14ac:dyDescent="0.25">
      <c r="A43" s="89" t="s">
        <v>58</v>
      </c>
      <c r="B43" s="90"/>
      <c r="C43" s="91"/>
      <c r="D43" s="28">
        <v>3</v>
      </c>
      <c r="E43" s="18"/>
      <c r="F43" s="5" t="s">
        <v>49</v>
      </c>
      <c r="G43" s="5" t="s">
        <v>49</v>
      </c>
      <c r="H43" s="5" t="s">
        <v>49</v>
      </c>
      <c r="I43" s="5" t="s">
        <v>49</v>
      </c>
      <c r="J43" s="5" t="s">
        <v>49</v>
      </c>
      <c r="K43" s="30" t="s">
        <v>49</v>
      </c>
    </row>
    <row r="44" spans="1:11" ht="40.5" customHeight="1" x14ac:dyDescent="0.25">
      <c r="A44" s="89" t="s">
        <v>20</v>
      </c>
      <c r="B44" s="90"/>
      <c r="C44" s="91"/>
      <c r="D44" s="28">
        <v>4</v>
      </c>
      <c r="E44" s="9"/>
      <c r="F44" s="5" t="s">
        <v>49</v>
      </c>
      <c r="G44" s="5" t="s">
        <v>49</v>
      </c>
      <c r="H44" s="5" t="s">
        <v>49</v>
      </c>
      <c r="I44" s="5" t="s">
        <v>49</v>
      </c>
      <c r="J44" s="5" t="s">
        <v>49</v>
      </c>
      <c r="K44" s="30" t="s">
        <v>49</v>
      </c>
    </row>
    <row r="45" spans="1:11" ht="20.25" customHeight="1" x14ac:dyDescent="0.25">
      <c r="A45" s="110" t="s">
        <v>32</v>
      </c>
      <c r="B45" s="110"/>
      <c r="C45" s="110"/>
      <c r="D45" s="111">
        <v>5</v>
      </c>
      <c r="E45" s="111" t="s">
        <v>49</v>
      </c>
      <c r="F45" s="77" t="s">
        <v>60</v>
      </c>
      <c r="G45" s="78"/>
      <c r="H45" s="79" t="s">
        <v>61</v>
      </c>
      <c r="I45" s="80"/>
      <c r="J45" s="79" t="s">
        <v>10</v>
      </c>
      <c r="K45" s="80"/>
    </row>
    <row r="46" spans="1:11" ht="60.75" customHeight="1" x14ac:dyDescent="0.25">
      <c r="A46" s="110"/>
      <c r="B46" s="110"/>
      <c r="C46" s="110"/>
      <c r="D46" s="111"/>
      <c r="E46" s="111"/>
      <c r="F46" s="81"/>
      <c r="G46" s="82"/>
      <c r="H46" s="81"/>
      <c r="I46" s="82"/>
      <c r="J46" s="81"/>
      <c r="K46" s="82"/>
    </row>
    <row r="47" spans="1:11" ht="20.25" x14ac:dyDescent="0.25">
      <c r="A47" s="79"/>
      <c r="B47" s="103"/>
      <c r="C47" s="103"/>
      <c r="D47" s="103"/>
      <c r="E47" s="80"/>
      <c r="F47" s="77" t="s">
        <v>50</v>
      </c>
      <c r="G47" s="78"/>
      <c r="H47" s="79" t="s">
        <v>51</v>
      </c>
      <c r="I47" s="80"/>
      <c r="J47" s="79" t="s">
        <v>52</v>
      </c>
      <c r="K47" s="80"/>
    </row>
    <row r="48" spans="1:11" ht="221.25" customHeight="1" x14ac:dyDescent="0.25">
      <c r="A48" s="107"/>
      <c r="B48" s="108"/>
      <c r="C48" s="108"/>
      <c r="D48" s="108"/>
      <c r="E48" s="109"/>
      <c r="F48" s="27" t="s">
        <v>29</v>
      </c>
      <c r="G48" s="27" t="s">
        <v>31</v>
      </c>
      <c r="H48" s="27" t="s">
        <v>29</v>
      </c>
      <c r="I48" s="27" t="s">
        <v>31</v>
      </c>
      <c r="J48" s="27" t="s">
        <v>29</v>
      </c>
      <c r="K48" s="27" t="s">
        <v>30</v>
      </c>
    </row>
    <row r="49" spans="1:11" ht="60.75" customHeight="1" x14ac:dyDescent="0.25">
      <c r="A49" s="89" t="s">
        <v>62</v>
      </c>
      <c r="B49" s="90"/>
      <c r="C49" s="91"/>
      <c r="D49" s="31">
        <v>6</v>
      </c>
      <c r="E49" s="27">
        <f>SUM(F49:K49)</f>
        <v>0</v>
      </c>
      <c r="F49" s="4"/>
      <c r="G49" s="5"/>
      <c r="H49" s="25"/>
      <c r="I49" s="25"/>
      <c r="J49" s="25"/>
      <c r="K49" s="11"/>
    </row>
    <row r="50" spans="1:11" ht="40.5" customHeight="1" x14ac:dyDescent="0.25">
      <c r="A50" s="89" t="s">
        <v>47</v>
      </c>
      <c r="B50" s="90"/>
      <c r="C50" s="91"/>
      <c r="D50" s="28">
        <v>7</v>
      </c>
      <c r="E50" s="27">
        <f>SUM(F50:K50)</f>
        <v>0</v>
      </c>
      <c r="F50" s="4"/>
      <c r="G50" s="5"/>
      <c r="H50" s="25"/>
      <c r="I50" s="25"/>
      <c r="J50" s="25"/>
      <c r="K50" s="11"/>
    </row>
    <row r="51" spans="1:11" ht="20.25" x14ac:dyDescent="0.25">
      <c r="A51" s="79"/>
      <c r="B51" s="103"/>
      <c r="C51" s="103"/>
      <c r="D51" s="103"/>
      <c r="E51" s="80"/>
      <c r="F51" s="77" t="s">
        <v>53</v>
      </c>
      <c r="G51" s="83"/>
      <c r="H51" s="78"/>
      <c r="I51" s="77" t="s">
        <v>51</v>
      </c>
      <c r="J51" s="83"/>
      <c r="K51" s="78"/>
    </row>
    <row r="52" spans="1:11" ht="64.5" customHeight="1" x14ac:dyDescent="0.25">
      <c r="A52" s="104"/>
      <c r="B52" s="105"/>
      <c r="C52" s="105"/>
      <c r="D52" s="105"/>
      <c r="E52" s="106"/>
      <c r="F52" s="27" t="s">
        <v>55</v>
      </c>
      <c r="G52" s="75" t="s">
        <v>56</v>
      </c>
      <c r="H52" s="76"/>
      <c r="I52" s="27" t="s">
        <v>55</v>
      </c>
      <c r="J52" s="75" t="s">
        <v>56</v>
      </c>
      <c r="K52" s="76"/>
    </row>
    <row r="53" spans="1:11" ht="133.5" customHeight="1" x14ac:dyDescent="0.25">
      <c r="A53" s="107"/>
      <c r="B53" s="108"/>
      <c r="C53" s="108"/>
      <c r="D53" s="108"/>
      <c r="E53" s="109"/>
      <c r="F53" s="27" t="s">
        <v>29</v>
      </c>
      <c r="G53" s="27" t="s">
        <v>31</v>
      </c>
      <c r="H53" s="27" t="s">
        <v>29</v>
      </c>
      <c r="I53" s="27" t="s">
        <v>31</v>
      </c>
      <c r="J53" s="27" t="s">
        <v>29</v>
      </c>
      <c r="K53" s="27" t="s">
        <v>30</v>
      </c>
    </row>
    <row r="54" spans="1:11" ht="40.5" customHeight="1" x14ac:dyDescent="0.25">
      <c r="A54" s="89" t="s">
        <v>54</v>
      </c>
      <c r="B54" s="90"/>
      <c r="C54" s="91"/>
      <c r="D54" s="28">
        <v>8</v>
      </c>
      <c r="E54" s="27">
        <f>SUM(F54:K54)</f>
        <v>0</v>
      </c>
      <c r="F54" s="27"/>
      <c r="G54" s="27"/>
      <c r="H54" s="27"/>
      <c r="I54" s="27"/>
      <c r="J54" s="27"/>
      <c r="K54" s="27"/>
    </row>
    <row r="56" spans="1:11" x14ac:dyDescent="0.25">
      <c r="C56" s="10"/>
      <c r="D56" s="10"/>
    </row>
    <row r="57" spans="1:11" ht="96.75" customHeight="1" x14ac:dyDescent="0.3">
      <c r="A57" s="84" t="s">
        <v>42</v>
      </c>
      <c r="B57" s="84"/>
      <c r="C57" s="33"/>
      <c r="D57" s="33"/>
      <c r="E57" s="23" t="s">
        <v>22</v>
      </c>
    </row>
  </sheetData>
  <mergeCells count="36">
    <mergeCell ref="A51:E53"/>
    <mergeCell ref="A45:C46"/>
    <mergeCell ref="E45:E46"/>
    <mergeCell ref="D45:D46"/>
    <mergeCell ref="A47:E48"/>
    <mergeCell ref="A49:C49"/>
    <mergeCell ref="A50:C50"/>
    <mergeCell ref="A57:B57"/>
    <mergeCell ref="A1:E1"/>
    <mergeCell ref="A40:C40"/>
    <mergeCell ref="A41:C41"/>
    <mergeCell ref="A42:C42"/>
    <mergeCell ref="A43:C43"/>
    <mergeCell ref="A44:C44"/>
    <mergeCell ref="A21:B21"/>
    <mergeCell ref="A22:A26"/>
    <mergeCell ref="A27:A36"/>
    <mergeCell ref="A37:B37"/>
    <mergeCell ref="C2:E2"/>
    <mergeCell ref="C3:E3"/>
    <mergeCell ref="A5:A12"/>
    <mergeCell ref="A13:A20"/>
    <mergeCell ref="A54:C54"/>
    <mergeCell ref="G52:H52"/>
    <mergeCell ref="J52:K52"/>
    <mergeCell ref="F45:G45"/>
    <mergeCell ref="H45:I45"/>
    <mergeCell ref="J45:K45"/>
    <mergeCell ref="F46:G46"/>
    <mergeCell ref="H46:I46"/>
    <mergeCell ref="J46:K46"/>
    <mergeCell ref="F47:G47"/>
    <mergeCell ref="H47:I47"/>
    <mergeCell ref="J47:K47"/>
    <mergeCell ref="F51:H51"/>
    <mergeCell ref="I51:K51"/>
  </mergeCells>
  <printOptions horizontalCentered="1"/>
  <pageMargins left="0" right="0" top="0.75" bottom="0.75" header="0.3" footer="0.3"/>
  <pageSetup paperSize="9" scale="29" fitToHeight="2" orientation="landscape" r:id="rId1"/>
  <rowBreaks count="1" manualBreakCount="1">
    <brk id="3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AC39"/>
  <sheetViews>
    <sheetView tabSelected="1" zoomScale="82" zoomScaleNormal="82" workbookViewId="0">
      <selection activeCell="H56" sqref="H56"/>
    </sheetView>
  </sheetViews>
  <sheetFormatPr defaultRowHeight="15" outlineLevelRow="1" x14ac:dyDescent="0.25"/>
  <cols>
    <col min="1" max="1" width="4.28515625" customWidth="1"/>
    <col min="2" max="2" width="19.7109375" customWidth="1"/>
    <col min="3" max="3" width="11.7109375" hidden="1" customWidth="1"/>
    <col min="4" max="4" width="7" customWidth="1"/>
    <col min="5" max="5" width="17.42578125" customWidth="1"/>
    <col min="6" max="6" width="10.28515625" customWidth="1"/>
    <col min="7" max="7" width="10.28515625" style="15" customWidth="1"/>
    <col min="8" max="8" width="12.140625" style="15" customWidth="1"/>
    <col min="9" max="9" width="10" style="67" customWidth="1"/>
    <col min="10" max="10" width="11.28515625" style="15" customWidth="1"/>
    <col min="11" max="11" width="11.85546875" style="15" customWidth="1"/>
    <col min="12" max="12" width="9.7109375" style="15" customWidth="1"/>
    <col min="13" max="13" width="10.28515625" style="15" customWidth="1"/>
    <col min="14" max="14" width="8.7109375" style="15" customWidth="1"/>
    <col min="15" max="15" width="10.85546875" customWidth="1"/>
    <col min="16" max="16" width="10.28515625" customWidth="1"/>
    <col min="17" max="17" width="8.7109375" customWidth="1"/>
    <col min="18" max="18" width="8.85546875" customWidth="1"/>
    <col min="19" max="19" width="9.5703125" customWidth="1"/>
    <col min="20" max="20" width="8.5703125" customWidth="1"/>
    <col min="21" max="24" width="8.140625" customWidth="1"/>
    <col min="25" max="25" width="6" customWidth="1"/>
    <col min="26" max="26" width="12" hidden="1" customWidth="1"/>
    <col min="27" max="27" width="11.140625" hidden="1" customWidth="1"/>
    <col min="28" max="28" width="11.28515625" hidden="1" customWidth="1"/>
    <col min="29" max="29" width="17.7109375" hidden="1" customWidth="1"/>
  </cols>
  <sheetData>
    <row r="1" spans="1:29" s="15" customFormat="1" ht="21.6" customHeight="1" outlineLevel="1" x14ac:dyDescent="0.25">
      <c r="I1" s="67"/>
      <c r="AB1" s="45"/>
      <c r="AC1" s="45"/>
    </row>
    <row r="2" spans="1:29" s="15" customFormat="1" ht="34.15" customHeight="1" outlineLevel="1" x14ac:dyDescent="0.25">
      <c r="B2" s="112" t="s">
        <v>99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63"/>
    </row>
    <row r="3" spans="1:29" s="15" customFormat="1" outlineLevel="1" x14ac:dyDescent="0.25">
      <c r="I3" s="67"/>
    </row>
    <row r="4" spans="1:29" s="15" customFormat="1" ht="147.75" customHeight="1" outlineLevel="1" x14ac:dyDescent="0.25">
      <c r="A4" s="113" t="s">
        <v>71</v>
      </c>
      <c r="B4" s="113" t="s">
        <v>65</v>
      </c>
      <c r="C4" s="113" t="s">
        <v>150</v>
      </c>
      <c r="D4" s="113" t="s">
        <v>67</v>
      </c>
      <c r="E4" s="113" t="s">
        <v>119</v>
      </c>
      <c r="F4" s="113" t="s">
        <v>66</v>
      </c>
      <c r="G4" s="113" t="s">
        <v>160</v>
      </c>
      <c r="H4" s="113" t="s">
        <v>100</v>
      </c>
      <c r="I4" s="115" t="s">
        <v>101</v>
      </c>
      <c r="J4" s="113" t="s">
        <v>128</v>
      </c>
      <c r="K4" s="121" t="s">
        <v>129</v>
      </c>
      <c r="L4" s="122"/>
      <c r="M4" s="113" t="s">
        <v>156</v>
      </c>
      <c r="N4" s="113" t="s">
        <v>102</v>
      </c>
      <c r="O4" s="113" t="s">
        <v>130</v>
      </c>
      <c r="P4" s="121" t="s">
        <v>131</v>
      </c>
      <c r="Q4" s="122"/>
      <c r="R4" s="113" t="s">
        <v>68</v>
      </c>
      <c r="S4" s="121" t="s">
        <v>69</v>
      </c>
      <c r="T4" s="123"/>
      <c r="U4" s="122"/>
      <c r="V4" s="124" t="s">
        <v>188</v>
      </c>
      <c r="W4" s="124"/>
      <c r="X4" s="124"/>
      <c r="Y4" s="113" t="s">
        <v>64</v>
      </c>
      <c r="Z4" s="59" t="s">
        <v>157</v>
      </c>
      <c r="AA4" s="59" t="s">
        <v>158</v>
      </c>
      <c r="AB4" s="61" t="s">
        <v>159</v>
      </c>
      <c r="AC4" s="113" t="s">
        <v>122</v>
      </c>
    </row>
    <row r="5" spans="1:29" s="15" customFormat="1" ht="25.9" customHeight="1" outlineLevel="1" x14ac:dyDescent="0.25">
      <c r="A5" s="114"/>
      <c r="B5" s="114"/>
      <c r="C5" s="114"/>
      <c r="D5" s="114"/>
      <c r="E5" s="114"/>
      <c r="F5" s="114"/>
      <c r="G5" s="114"/>
      <c r="H5" s="114"/>
      <c r="I5" s="116"/>
      <c r="J5" s="114"/>
      <c r="K5" s="59" t="s">
        <v>133</v>
      </c>
      <c r="L5" s="59" t="s">
        <v>134</v>
      </c>
      <c r="M5" s="114"/>
      <c r="N5" s="114"/>
      <c r="O5" s="114"/>
      <c r="P5" s="48" t="s">
        <v>132</v>
      </c>
      <c r="Q5" s="48" t="s">
        <v>135</v>
      </c>
      <c r="R5" s="114"/>
      <c r="S5" s="72" t="s">
        <v>185</v>
      </c>
      <c r="T5" s="72" t="s">
        <v>186</v>
      </c>
      <c r="U5" s="72" t="s">
        <v>187</v>
      </c>
      <c r="V5" s="71" t="s">
        <v>185</v>
      </c>
      <c r="W5" s="71" t="s">
        <v>189</v>
      </c>
      <c r="X5" s="71" t="s">
        <v>190</v>
      </c>
      <c r="Y5" s="114"/>
      <c r="Z5" s="59"/>
      <c r="AA5" s="59"/>
      <c r="AB5" s="61"/>
      <c r="AC5" s="114"/>
    </row>
    <row r="6" spans="1:29" s="15" customFormat="1" outlineLevel="1" x14ac:dyDescent="0.25">
      <c r="A6" s="46">
        <v>1</v>
      </c>
      <c r="B6" s="46">
        <v>2</v>
      </c>
      <c r="C6" s="46">
        <v>3</v>
      </c>
      <c r="D6" s="46">
        <v>3</v>
      </c>
      <c r="E6" s="46">
        <v>4</v>
      </c>
      <c r="F6" s="46">
        <v>5</v>
      </c>
      <c r="G6" s="46">
        <v>6</v>
      </c>
      <c r="H6" s="46">
        <v>7</v>
      </c>
      <c r="I6" s="68">
        <v>8</v>
      </c>
      <c r="J6" s="46">
        <v>9</v>
      </c>
      <c r="K6" s="46">
        <v>10</v>
      </c>
      <c r="L6" s="46">
        <v>11</v>
      </c>
      <c r="M6" s="46">
        <v>12</v>
      </c>
      <c r="N6" s="46">
        <v>13</v>
      </c>
      <c r="O6" s="46">
        <v>14</v>
      </c>
      <c r="P6" s="46">
        <v>15</v>
      </c>
      <c r="Q6" s="46">
        <v>16</v>
      </c>
      <c r="R6" s="46">
        <v>17</v>
      </c>
      <c r="S6" s="46">
        <v>18</v>
      </c>
      <c r="T6" s="46">
        <v>19</v>
      </c>
      <c r="U6" s="46">
        <v>20</v>
      </c>
      <c r="V6" s="46">
        <v>21</v>
      </c>
      <c r="W6" s="46">
        <v>22</v>
      </c>
      <c r="X6" s="46">
        <v>23</v>
      </c>
      <c r="Y6" s="46">
        <v>24</v>
      </c>
      <c r="Z6" s="46">
        <v>11</v>
      </c>
      <c r="AA6" s="46">
        <v>12</v>
      </c>
      <c r="AB6" s="47">
        <v>13</v>
      </c>
      <c r="AC6" s="46">
        <v>20</v>
      </c>
    </row>
    <row r="7" spans="1:29" s="15" customFormat="1" ht="18.75" x14ac:dyDescent="0.3">
      <c r="A7" s="120" t="s">
        <v>151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</row>
    <row r="8" spans="1:29" s="15" customFormat="1" x14ac:dyDescent="0.25">
      <c r="A8" s="119" t="s">
        <v>154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</row>
    <row r="9" spans="1:29" s="15" customFormat="1" ht="25.5" x14ac:dyDescent="0.25">
      <c r="A9" s="55">
        <v>1</v>
      </c>
      <c r="B9" s="73" t="s">
        <v>76</v>
      </c>
      <c r="C9" s="48">
        <v>2019</v>
      </c>
      <c r="D9" s="55">
        <v>1962</v>
      </c>
      <c r="E9" s="52" t="s">
        <v>139</v>
      </c>
      <c r="F9" s="56" t="s">
        <v>127</v>
      </c>
      <c r="G9" s="56" t="s">
        <v>166</v>
      </c>
      <c r="H9" s="56">
        <v>531.1</v>
      </c>
      <c r="I9" s="69">
        <f>J9+K9+L9</f>
        <v>439</v>
      </c>
      <c r="J9" s="64">
        <v>233.8</v>
      </c>
      <c r="K9" s="64">
        <v>205.2</v>
      </c>
      <c r="L9" s="64">
        <v>0</v>
      </c>
      <c r="M9" s="54">
        <v>22</v>
      </c>
      <c r="N9" s="54">
        <f>O9+P9+Q9</f>
        <v>22</v>
      </c>
      <c r="O9" s="43">
        <v>14</v>
      </c>
      <c r="P9" s="43">
        <v>8</v>
      </c>
      <c r="Q9" s="43">
        <v>0</v>
      </c>
      <c r="R9" s="55" t="s">
        <v>70</v>
      </c>
      <c r="S9" s="65">
        <v>12</v>
      </c>
      <c r="T9" s="65">
        <v>6</v>
      </c>
      <c r="U9" s="65">
        <v>6</v>
      </c>
      <c r="V9" s="65"/>
      <c r="W9" s="65"/>
      <c r="X9" s="65"/>
      <c r="Y9" s="55">
        <v>2</v>
      </c>
      <c r="AC9" s="52" t="s">
        <v>140</v>
      </c>
    </row>
    <row r="10" spans="1:29" s="15" customFormat="1" ht="56.25" x14ac:dyDescent="0.25">
      <c r="A10" s="58">
        <v>2</v>
      </c>
      <c r="B10" s="74" t="s">
        <v>147</v>
      </c>
      <c r="C10" s="59">
        <v>2019</v>
      </c>
      <c r="D10" s="58">
        <v>1917</v>
      </c>
      <c r="E10" s="51" t="s">
        <v>148</v>
      </c>
      <c r="F10" s="60" t="s">
        <v>149</v>
      </c>
      <c r="G10" s="60" t="s">
        <v>175</v>
      </c>
      <c r="H10" s="60">
        <v>393.7</v>
      </c>
      <c r="I10" s="70">
        <f>J10+K10+L10</f>
        <v>269.33</v>
      </c>
      <c r="J10" s="36">
        <v>141.6</v>
      </c>
      <c r="K10" s="36">
        <v>83.9</v>
      </c>
      <c r="L10" s="36">
        <v>43.83</v>
      </c>
      <c r="M10" s="53">
        <v>17</v>
      </c>
      <c r="N10" s="53">
        <f>O10+P10+Q10</f>
        <v>17</v>
      </c>
      <c r="O10" s="34">
        <v>10</v>
      </c>
      <c r="P10" s="34">
        <v>2</v>
      </c>
      <c r="Q10" s="34">
        <v>5</v>
      </c>
      <c r="R10" s="58" t="s">
        <v>70</v>
      </c>
      <c r="S10" s="66">
        <v>10</v>
      </c>
      <c r="T10" s="66">
        <v>8</v>
      </c>
      <c r="U10" s="66">
        <v>2</v>
      </c>
      <c r="V10" s="66"/>
      <c r="W10" s="66"/>
      <c r="X10" s="66"/>
      <c r="Y10" s="58">
        <v>2</v>
      </c>
      <c r="AC10" s="51"/>
    </row>
    <row r="11" spans="1:29" s="15" customFormat="1" ht="67.5" x14ac:dyDescent="0.25">
      <c r="A11" s="58">
        <v>3</v>
      </c>
      <c r="B11" s="74" t="s">
        <v>74</v>
      </c>
      <c r="C11" s="49"/>
      <c r="D11" s="58">
        <v>1962</v>
      </c>
      <c r="E11" s="51" t="s">
        <v>120</v>
      </c>
      <c r="F11" s="60" t="s">
        <v>125</v>
      </c>
      <c r="G11" s="60" t="s">
        <v>165</v>
      </c>
      <c r="H11" s="60">
        <v>665.8</v>
      </c>
      <c r="I11" s="70">
        <f>J11+K11+L11</f>
        <v>631.05999999999995</v>
      </c>
      <c r="J11" s="36">
        <v>468.4</v>
      </c>
      <c r="K11" s="36">
        <v>162.66</v>
      </c>
      <c r="L11" s="36">
        <v>0</v>
      </c>
      <c r="M11" s="34">
        <v>27</v>
      </c>
      <c r="N11" s="53">
        <f>O11+P11+Q11</f>
        <v>27</v>
      </c>
      <c r="O11" s="34">
        <v>22</v>
      </c>
      <c r="P11" s="34">
        <v>5</v>
      </c>
      <c r="Q11" s="34">
        <v>0</v>
      </c>
      <c r="R11" s="58" t="s">
        <v>73</v>
      </c>
      <c r="S11" s="42">
        <v>16</v>
      </c>
      <c r="T11" s="42">
        <v>13</v>
      </c>
      <c r="U11" s="42">
        <v>3</v>
      </c>
      <c r="V11" s="42"/>
      <c r="W11" s="42"/>
      <c r="X11" s="42"/>
      <c r="Y11" s="58">
        <v>2</v>
      </c>
      <c r="AC11" s="51" t="s">
        <v>142</v>
      </c>
    </row>
    <row r="12" spans="1:29" s="15" customFormat="1" ht="47.25" customHeight="1" x14ac:dyDescent="0.25">
      <c r="A12" s="58">
        <v>4</v>
      </c>
      <c r="B12" s="74" t="s">
        <v>77</v>
      </c>
      <c r="C12" s="49"/>
      <c r="D12" s="58">
        <v>1930</v>
      </c>
      <c r="E12" s="51" t="s">
        <v>143</v>
      </c>
      <c r="F12" s="60" t="s">
        <v>124</v>
      </c>
      <c r="G12" s="60" t="s">
        <v>181</v>
      </c>
      <c r="H12" s="60">
        <v>382.4</v>
      </c>
      <c r="I12" s="70">
        <f>J12+K12+L12</f>
        <v>368.53</v>
      </c>
      <c r="J12" s="36">
        <v>131.93</v>
      </c>
      <c r="K12" s="36">
        <v>236.6</v>
      </c>
      <c r="L12" s="36">
        <v>0</v>
      </c>
      <c r="M12" s="34">
        <v>17</v>
      </c>
      <c r="N12" s="53">
        <f>O12+P12+Q12</f>
        <v>17</v>
      </c>
      <c r="O12" s="34">
        <v>9</v>
      </c>
      <c r="P12" s="34">
        <v>8</v>
      </c>
      <c r="Q12" s="34">
        <v>0</v>
      </c>
      <c r="R12" s="58" t="s">
        <v>70</v>
      </c>
      <c r="S12" s="42">
        <v>8</v>
      </c>
      <c r="T12" s="42">
        <v>4</v>
      </c>
      <c r="U12" s="42">
        <v>4</v>
      </c>
      <c r="V12" s="42"/>
      <c r="W12" s="42"/>
      <c r="X12" s="42"/>
      <c r="Y12" s="59">
        <v>2</v>
      </c>
      <c r="AC12" s="51" t="s">
        <v>144</v>
      </c>
    </row>
    <row r="13" spans="1:29" s="15" customFormat="1" ht="25.5" x14ac:dyDescent="0.25">
      <c r="A13" s="55">
        <v>5</v>
      </c>
      <c r="B13" s="74" t="s">
        <v>86</v>
      </c>
      <c r="C13" s="49"/>
      <c r="D13" s="58">
        <v>1922</v>
      </c>
      <c r="E13" s="51" t="s">
        <v>141</v>
      </c>
      <c r="F13" s="60" t="s">
        <v>109</v>
      </c>
      <c r="G13" s="60" t="s">
        <v>180</v>
      </c>
      <c r="H13" s="36">
        <v>959.1</v>
      </c>
      <c r="I13" s="70">
        <f>J13+K13+L13</f>
        <v>967.29</v>
      </c>
      <c r="J13" s="36">
        <v>500.31</v>
      </c>
      <c r="K13" s="36">
        <v>466.98</v>
      </c>
      <c r="L13" s="36">
        <v>0</v>
      </c>
      <c r="M13" s="41">
        <v>62</v>
      </c>
      <c r="N13" s="53">
        <f>O13+P13+Q13</f>
        <v>62</v>
      </c>
      <c r="O13" s="41">
        <v>29</v>
      </c>
      <c r="P13" s="41">
        <v>33</v>
      </c>
      <c r="Q13" s="41">
        <v>0</v>
      </c>
      <c r="R13" s="58" t="s">
        <v>73</v>
      </c>
      <c r="S13" s="42">
        <v>20</v>
      </c>
      <c r="T13" s="42">
        <v>11</v>
      </c>
      <c r="U13" s="42">
        <v>9</v>
      </c>
      <c r="V13" s="42"/>
      <c r="W13" s="42"/>
      <c r="X13" s="42"/>
      <c r="Y13" s="58">
        <v>2</v>
      </c>
      <c r="AC13" s="51"/>
    </row>
    <row r="14" spans="1:29" s="15" customFormat="1" ht="33" customHeight="1" x14ac:dyDescent="0.25">
      <c r="A14" s="117" t="s">
        <v>155</v>
      </c>
      <c r="B14" s="118"/>
      <c r="C14" s="39"/>
      <c r="D14" s="62" t="s">
        <v>49</v>
      </c>
      <c r="E14" s="39" t="s">
        <v>49</v>
      </c>
      <c r="F14" s="37" t="s">
        <v>49</v>
      </c>
      <c r="G14" s="37" t="s">
        <v>49</v>
      </c>
      <c r="H14" s="37">
        <f>SUM(H9:H13)</f>
        <v>2932.1</v>
      </c>
      <c r="I14" s="37">
        <f t="shared" ref="I14:S14" si="0">SUM(I9:I13)</f>
        <v>2675.21</v>
      </c>
      <c r="J14" s="37">
        <f t="shared" si="0"/>
        <v>1476.04</v>
      </c>
      <c r="K14" s="37">
        <f t="shared" si="0"/>
        <v>1155.3400000000001</v>
      </c>
      <c r="L14" s="37">
        <f t="shared" si="0"/>
        <v>43.83</v>
      </c>
      <c r="M14" s="38">
        <f t="shared" si="0"/>
        <v>145</v>
      </c>
      <c r="N14" s="38">
        <f t="shared" si="0"/>
        <v>145</v>
      </c>
      <c r="O14" s="38">
        <f t="shared" si="0"/>
        <v>84</v>
      </c>
      <c r="P14" s="38">
        <f t="shared" si="0"/>
        <v>56</v>
      </c>
      <c r="Q14" s="38">
        <f t="shared" si="0"/>
        <v>5</v>
      </c>
      <c r="R14" s="62" t="s">
        <v>49</v>
      </c>
      <c r="S14" s="38">
        <f t="shared" si="0"/>
        <v>66</v>
      </c>
      <c r="T14" s="38"/>
      <c r="U14" s="38"/>
      <c r="V14" s="38"/>
      <c r="W14" s="38"/>
      <c r="X14" s="38"/>
      <c r="Y14" s="62" t="s">
        <v>49</v>
      </c>
      <c r="Z14" s="44"/>
      <c r="AA14" s="44"/>
      <c r="AB14" s="44"/>
      <c r="AC14" s="62" t="s">
        <v>49</v>
      </c>
    </row>
    <row r="15" spans="1:29" s="15" customFormat="1" ht="18" customHeight="1" x14ac:dyDescent="0.3">
      <c r="A15" s="120" t="s">
        <v>152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6" spans="1:29" s="15" customFormat="1" ht="18" customHeight="1" x14ac:dyDescent="0.25">
      <c r="A16" s="119" t="s">
        <v>154</v>
      </c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</row>
    <row r="17" spans="1:29" s="15" customFormat="1" ht="72.75" customHeight="1" x14ac:dyDescent="0.25">
      <c r="A17" s="58">
        <v>22</v>
      </c>
      <c r="B17" s="49" t="s">
        <v>75</v>
      </c>
      <c r="C17" s="57"/>
      <c r="D17" s="58">
        <v>1971</v>
      </c>
      <c r="E17" s="51" t="s">
        <v>121</v>
      </c>
      <c r="F17" s="60" t="s">
        <v>126</v>
      </c>
      <c r="G17" s="60" t="s">
        <v>161</v>
      </c>
      <c r="H17" s="60">
        <v>526.79999999999995</v>
      </c>
      <c r="I17" s="70">
        <f>J17+K17+L17</f>
        <v>220.2</v>
      </c>
      <c r="J17" s="60">
        <v>220.2</v>
      </c>
      <c r="K17" s="60">
        <v>0</v>
      </c>
      <c r="L17" s="60">
        <v>0</v>
      </c>
      <c r="M17" s="41">
        <v>21</v>
      </c>
      <c r="N17" s="53">
        <f>O17+P17+Q17</f>
        <v>21</v>
      </c>
      <c r="O17" s="41">
        <v>21</v>
      </c>
      <c r="P17" s="41">
        <v>0</v>
      </c>
      <c r="Q17" s="41">
        <v>0</v>
      </c>
      <c r="R17" s="58" t="s">
        <v>70</v>
      </c>
      <c r="S17" s="42">
        <v>13</v>
      </c>
      <c r="T17" s="42">
        <v>13</v>
      </c>
      <c r="U17" s="42">
        <v>0</v>
      </c>
      <c r="V17" s="42"/>
      <c r="W17" s="42"/>
      <c r="X17" s="42"/>
      <c r="Y17" s="58">
        <v>2</v>
      </c>
      <c r="AC17" s="51"/>
    </row>
    <row r="18" spans="1:29" s="15" customFormat="1" ht="27.75" customHeight="1" x14ac:dyDescent="0.25">
      <c r="A18" s="58">
        <v>23</v>
      </c>
      <c r="B18" s="49" t="s">
        <v>123</v>
      </c>
      <c r="C18" s="50"/>
      <c r="D18" s="58">
        <v>1938</v>
      </c>
      <c r="E18" s="51" t="s">
        <v>145</v>
      </c>
      <c r="F18" s="60" t="s">
        <v>96</v>
      </c>
      <c r="G18" s="60" t="s">
        <v>184</v>
      </c>
      <c r="H18" s="60">
        <v>225.7</v>
      </c>
      <c r="I18" s="70">
        <f>J18+K18+L18</f>
        <v>232.8</v>
      </c>
      <c r="J18" s="36">
        <v>58.2</v>
      </c>
      <c r="K18" s="36">
        <v>174.6</v>
      </c>
      <c r="L18" s="36">
        <v>0</v>
      </c>
      <c r="M18" s="41">
        <v>14</v>
      </c>
      <c r="N18" s="53">
        <f>O18+P18+Q18</f>
        <v>14</v>
      </c>
      <c r="O18" s="41">
        <v>4</v>
      </c>
      <c r="P18" s="41">
        <v>10</v>
      </c>
      <c r="Q18" s="41">
        <v>0</v>
      </c>
      <c r="R18" s="58" t="s">
        <v>70</v>
      </c>
      <c r="S18" s="42">
        <v>8</v>
      </c>
      <c r="T18" s="42">
        <v>4</v>
      </c>
      <c r="U18" s="42">
        <v>4</v>
      </c>
      <c r="V18" s="42"/>
      <c r="W18" s="42"/>
      <c r="X18" s="42"/>
      <c r="Y18" s="58">
        <v>2</v>
      </c>
      <c r="AC18" s="51"/>
    </row>
    <row r="19" spans="1:29" s="15" customFormat="1" ht="25.5" customHeight="1" x14ac:dyDescent="0.25">
      <c r="A19" s="58">
        <v>24</v>
      </c>
      <c r="B19" s="49" t="s">
        <v>80</v>
      </c>
      <c r="C19" s="49"/>
      <c r="D19" s="58">
        <v>1960</v>
      </c>
      <c r="E19" s="51" t="s">
        <v>137</v>
      </c>
      <c r="F19" s="60" t="s">
        <v>103</v>
      </c>
      <c r="G19" s="60" t="s">
        <v>168</v>
      </c>
      <c r="H19" s="36">
        <v>249.3</v>
      </c>
      <c r="I19" s="70">
        <f>J19+K19+L19</f>
        <v>197.29999999999998</v>
      </c>
      <c r="J19" s="36">
        <v>53.6</v>
      </c>
      <c r="K19" s="36">
        <v>143.69999999999999</v>
      </c>
      <c r="L19" s="36">
        <v>0</v>
      </c>
      <c r="M19" s="41">
        <v>18</v>
      </c>
      <c r="N19" s="53">
        <f>O19+P19+Q19</f>
        <v>18</v>
      </c>
      <c r="O19" s="41">
        <v>7</v>
      </c>
      <c r="P19" s="41">
        <v>11</v>
      </c>
      <c r="Q19" s="41">
        <v>0</v>
      </c>
      <c r="R19" s="58" t="s">
        <v>70</v>
      </c>
      <c r="S19" s="42">
        <v>7</v>
      </c>
      <c r="T19" s="42">
        <v>3</v>
      </c>
      <c r="U19" s="42">
        <v>4</v>
      </c>
      <c r="V19" s="42"/>
      <c r="W19" s="42"/>
      <c r="X19" s="42"/>
      <c r="Y19" s="58">
        <v>2</v>
      </c>
      <c r="AC19" s="51"/>
    </row>
    <row r="20" spans="1:29" s="15" customFormat="1" ht="26.25" customHeight="1" x14ac:dyDescent="0.25">
      <c r="A20" s="55">
        <v>25</v>
      </c>
      <c r="B20" s="49" t="s">
        <v>78</v>
      </c>
      <c r="C20" s="49"/>
      <c r="D20" s="58">
        <v>1952</v>
      </c>
      <c r="E20" s="51" t="s">
        <v>136</v>
      </c>
      <c r="F20" s="60" t="s">
        <v>97</v>
      </c>
      <c r="G20" s="60" t="s">
        <v>162</v>
      </c>
      <c r="H20" s="60">
        <v>561.9</v>
      </c>
      <c r="I20" s="70">
        <f>J20+K20+L20</f>
        <v>329.1</v>
      </c>
      <c r="J20" s="36">
        <v>197.7</v>
      </c>
      <c r="K20" s="36">
        <v>131.4</v>
      </c>
      <c r="L20" s="36">
        <v>0</v>
      </c>
      <c r="M20" s="41">
        <v>31</v>
      </c>
      <c r="N20" s="53">
        <f>O20+P20+Q20</f>
        <v>31</v>
      </c>
      <c r="O20" s="41">
        <v>23</v>
      </c>
      <c r="P20" s="41">
        <v>8</v>
      </c>
      <c r="Q20" s="41">
        <v>0</v>
      </c>
      <c r="R20" s="58" t="s">
        <v>70</v>
      </c>
      <c r="S20" s="42">
        <v>13</v>
      </c>
      <c r="T20" s="42">
        <v>8</v>
      </c>
      <c r="U20" s="42">
        <v>5</v>
      </c>
      <c r="V20" s="42"/>
      <c r="W20" s="42"/>
      <c r="X20" s="42"/>
      <c r="Y20" s="58">
        <v>2</v>
      </c>
      <c r="AC20" s="40"/>
    </row>
    <row r="21" spans="1:29" s="15" customFormat="1" ht="28.5" customHeight="1" x14ac:dyDescent="0.25">
      <c r="A21" s="58">
        <v>26</v>
      </c>
      <c r="B21" s="49" t="s">
        <v>79</v>
      </c>
      <c r="C21" s="50"/>
      <c r="D21" s="58">
        <v>1927</v>
      </c>
      <c r="E21" s="51" t="s">
        <v>136</v>
      </c>
      <c r="F21" s="60" t="s">
        <v>98</v>
      </c>
      <c r="G21" s="60" t="s">
        <v>183</v>
      </c>
      <c r="H21" s="60">
        <v>672.52</v>
      </c>
      <c r="I21" s="70">
        <f>J21+K21+L21</f>
        <v>670</v>
      </c>
      <c r="J21" s="36">
        <v>42.4</v>
      </c>
      <c r="K21" s="36">
        <v>627.6</v>
      </c>
      <c r="L21" s="36">
        <v>0</v>
      </c>
      <c r="M21" s="41">
        <v>36</v>
      </c>
      <c r="N21" s="53">
        <f t="shared" ref="N21:N31" si="1">O21+P21+Q21</f>
        <v>36</v>
      </c>
      <c r="O21" s="41">
        <v>4</v>
      </c>
      <c r="P21" s="41">
        <v>32</v>
      </c>
      <c r="Q21" s="41">
        <v>0</v>
      </c>
      <c r="R21" s="58" t="s">
        <v>70</v>
      </c>
      <c r="S21" s="42">
        <v>18</v>
      </c>
      <c r="T21" s="42">
        <v>1</v>
      </c>
      <c r="U21" s="42">
        <v>17</v>
      </c>
      <c r="V21" s="42"/>
      <c r="W21" s="42"/>
      <c r="X21" s="42"/>
      <c r="Y21" s="58">
        <v>1</v>
      </c>
      <c r="AC21" s="51" t="s">
        <v>146</v>
      </c>
    </row>
    <row r="22" spans="1:29" s="15" customFormat="1" ht="29.25" customHeight="1" x14ac:dyDescent="0.25">
      <c r="A22" s="58">
        <v>27</v>
      </c>
      <c r="B22" s="49" t="s">
        <v>90</v>
      </c>
      <c r="C22" s="49"/>
      <c r="D22" s="58">
        <v>1922</v>
      </c>
      <c r="E22" s="51" t="s">
        <v>136</v>
      </c>
      <c r="F22" s="60" t="s">
        <v>115</v>
      </c>
      <c r="G22" s="60" t="s">
        <v>178</v>
      </c>
      <c r="H22" s="60">
        <v>251.3</v>
      </c>
      <c r="I22" s="70">
        <f t="shared" ref="I22:I31" si="2">J22+K22+L22</f>
        <v>234.3</v>
      </c>
      <c r="J22" s="36">
        <v>49.2</v>
      </c>
      <c r="K22" s="36">
        <v>185.1</v>
      </c>
      <c r="L22" s="36">
        <v>0</v>
      </c>
      <c r="M22" s="41">
        <v>20</v>
      </c>
      <c r="N22" s="53">
        <f t="shared" si="1"/>
        <v>20</v>
      </c>
      <c r="O22" s="41">
        <v>3</v>
      </c>
      <c r="P22" s="41">
        <v>17</v>
      </c>
      <c r="Q22" s="41">
        <v>0</v>
      </c>
      <c r="R22" s="58" t="s">
        <v>70</v>
      </c>
      <c r="S22" s="42">
        <v>4</v>
      </c>
      <c r="T22" s="42">
        <v>3</v>
      </c>
      <c r="U22" s="42">
        <v>1</v>
      </c>
      <c r="V22" s="42"/>
      <c r="W22" s="42"/>
      <c r="X22" s="42"/>
      <c r="Y22" s="58">
        <v>2</v>
      </c>
      <c r="AC22" s="51"/>
    </row>
    <row r="23" spans="1:29" s="15" customFormat="1" ht="27" customHeight="1" x14ac:dyDescent="0.25">
      <c r="A23" s="58">
        <v>28</v>
      </c>
      <c r="B23" s="49" t="s">
        <v>89</v>
      </c>
      <c r="C23" s="49"/>
      <c r="D23" s="58">
        <v>1922</v>
      </c>
      <c r="E23" s="51" t="s">
        <v>138</v>
      </c>
      <c r="F23" s="60" t="s">
        <v>116</v>
      </c>
      <c r="G23" s="60" t="s">
        <v>177</v>
      </c>
      <c r="H23" s="60">
        <v>255.9</v>
      </c>
      <c r="I23" s="70">
        <f t="shared" si="2"/>
        <v>211.1</v>
      </c>
      <c r="J23" s="36">
        <v>113.1</v>
      </c>
      <c r="K23" s="36">
        <v>98</v>
      </c>
      <c r="L23" s="36">
        <v>0</v>
      </c>
      <c r="M23" s="41">
        <v>14</v>
      </c>
      <c r="N23" s="53">
        <f t="shared" si="1"/>
        <v>13</v>
      </c>
      <c r="O23" s="41">
        <v>7</v>
      </c>
      <c r="P23" s="41">
        <v>6</v>
      </c>
      <c r="Q23" s="41">
        <v>0</v>
      </c>
      <c r="R23" s="58" t="s">
        <v>70</v>
      </c>
      <c r="S23" s="42">
        <v>5</v>
      </c>
      <c r="T23" s="42">
        <v>3</v>
      </c>
      <c r="U23" s="42">
        <v>2</v>
      </c>
      <c r="V23" s="42"/>
      <c r="W23" s="42"/>
      <c r="X23" s="42"/>
      <c r="Y23" s="58">
        <v>2</v>
      </c>
      <c r="AC23" s="51"/>
    </row>
    <row r="24" spans="1:29" s="15" customFormat="1" ht="27" customHeight="1" x14ac:dyDescent="0.25">
      <c r="A24" s="58">
        <v>29</v>
      </c>
      <c r="B24" s="49" t="s">
        <v>93</v>
      </c>
      <c r="C24" s="49"/>
      <c r="D24" s="58">
        <v>1917</v>
      </c>
      <c r="E24" s="51" t="s">
        <v>136</v>
      </c>
      <c r="F24" s="60" t="s">
        <v>114</v>
      </c>
      <c r="G24" s="60" t="s">
        <v>176</v>
      </c>
      <c r="H24" s="60">
        <v>158</v>
      </c>
      <c r="I24" s="70">
        <f t="shared" si="2"/>
        <v>137.1</v>
      </c>
      <c r="J24" s="36">
        <v>137.1</v>
      </c>
      <c r="K24" s="36">
        <v>0</v>
      </c>
      <c r="L24" s="36">
        <v>0</v>
      </c>
      <c r="M24" s="41">
        <v>9</v>
      </c>
      <c r="N24" s="53">
        <f t="shared" si="1"/>
        <v>9</v>
      </c>
      <c r="O24" s="41">
        <v>9</v>
      </c>
      <c r="P24" s="41">
        <v>0</v>
      </c>
      <c r="Q24" s="41">
        <v>0</v>
      </c>
      <c r="R24" s="58" t="s">
        <v>70</v>
      </c>
      <c r="S24" s="42">
        <v>4</v>
      </c>
      <c r="T24" s="42">
        <v>4</v>
      </c>
      <c r="U24" s="42">
        <v>0</v>
      </c>
      <c r="V24" s="42"/>
      <c r="W24" s="42"/>
      <c r="X24" s="42"/>
      <c r="Y24" s="58">
        <v>2</v>
      </c>
      <c r="AC24" s="51"/>
    </row>
    <row r="25" spans="1:29" s="15" customFormat="1" ht="27.75" customHeight="1" x14ac:dyDescent="0.25">
      <c r="A25" s="58">
        <v>30</v>
      </c>
      <c r="B25" s="49" t="s">
        <v>94</v>
      </c>
      <c r="C25" s="49"/>
      <c r="D25" s="58">
        <v>1917</v>
      </c>
      <c r="E25" s="51" t="s">
        <v>136</v>
      </c>
      <c r="F25" s="60" t="s">
        <v>117</v>
      </c>
      <c r="G25" s="60" t="s">
        <v>174</v>
      </c>
      <c r="H25" s="60">
        <v>695.8</v>
      </c>
      <c r="I25" s="70">
        <f t="shared" si="2"/>
        <v>344.29999999999995</v>
      </c>
      <c r="J25" s="36">
        <v>159.1</v>
      </c>
      <c r="K25" s="36">
        <v>185.2</v>
      </c>
      <c r="L25" s="36">
        <v>0</v>
      </c>
      <c r="M25" s="41">
        <v>26</v>
      </c>
      <c r="N25" s="53">
        <f t="shared" si="1"/>
        <v>26</v>
      </c>
      <c r="O25" s="41">
        <v>11</v>
      </c>
      <c r="P25" s="41">
        <v>15</v>
      </c>
      <c r="Q25" s="41">
        <v>0</v>
      </c>
      <c r="R25" s="58" t="s">
        <v>70</v>
      </c>
      <c r="S25" s="42">
        <v>8</v>
      </c>
      <c r="T25" s="42">
        <v>4</v>
      </c>
      <c r="U25" s="42">
        <v>4</v>
      </c>
      <c r="V25" s="42"/>
      <c r="W25" s="42"/>
      <c r="X25" s="42"/>
      <c r="Y25" s="58">
        <v>2</v>
      </c>
      <c r="AC25" s="51"/>
    </row>
    <row r="26" spans="1:29" s="15" customFormat="1" ht="25.5" customHeight="1" x14ac:dyDescent="0.25">
      <c r="A26" s="58">
        <v>31</v>
      </c>
      <c r="B26" s="49" t="s">
        <v>81</v>
      </c>
      <c r="C26" s="49"/>
      <c r="D26" s="58">
        <v>1933</v>
      </c>
      <c r="E26" s="51" t="s">
        <v>137</v>
      </c>
      <c r="F26" s="60" t="s">
        <v>104</v>
      </c>
      <c r="G26" s="60" t="s">
        <v>182</v>
      </c>
      <c r="H26" s="60">
        <v>410.8</v>
      </c>
      <c r="I26" s="70">
        <f t="shared" si="2"/>
        <v>320.85000000000002</v>
      </c>
      <c r="J26" s="36">
        <v>165.35</v>
      </c>
      <c r="K26" s="36">
        <v>155.5</v>
      </c>
      <c r="L26" s="36">
        <v>0</v>
      </c>
      <c r="M26" s="41">
        <v>15</v>
      </c>
      <c r="N26" s="53">
        <f t="shared" si="1"/>
        <v>15</v>
      </c>
      <c r="O26" s="41">
        <v>9</v>
      </c>
      <c r="P26" s="41">
        <v>6</v>
      </c>
      <c r="Q26" s="41">
        <v>0</v>
      </c>
      <c r="R26" s="58" t="s">
        <v>70</v>
      </c>
      <c r="S26" s="42">
        <v>8</v>
      </c>
      <c r="T26" s="42">
        <v>5</v>
      </c>
      <c r="U26" s="42">
        <v>3</v>
      </c>
      <c r="V26" s="42"/>
      <c r="W26" s="42"/>
      <c r="X26" s="42"/>
      <c r="Y26" s="58">
        <v>2</v>
      </c>
      <c r="AC26" s="51"/>
    </row>
    <row r="27" spans="1:29" s="15" customFormat="1" ht="38.450000000000003" customHeight="1" x14ac:dyDescent="0.25">
      <c r="A27" s="58">
        <v>32</v>
      </c>
      <c r="B27" s="49" t="s">
        <v>92</v>
      </c>
      <c r="C27" s="49"/>
      <c r="D27" s="58">
        <v>1963</v>
      </c>
      <c r="E27" s="51" t="s">
        <v>136</v>
      </c>
      <c r="F27" s="60" t="s">
        <v>113</v>
      </c>
      <c r="G27" s="60" t="s">
        <v>163</v>
      </c>
      <c r="H27" s="60">
        <v>114.7</v>
      </c>
      <c r="I27" s="70">
        <f t="shared" si="2"/>
        <v>101.80000000000001</v>
      </c>
      <c r="J27" s="36">
        <v>46.1</v>
      </c>
      <c r="K27" s="36">
        <v>55.7</v>
      </c>
      <c r="L27" s="36">
        <v>0</v>
      </c>
      <c r="M27" s="41">
        <v>9</v>
      </c>
      <c r="N27" s="53">
        <f t="shared" si="1"/>
        <v>9</v>
      </c>
      <c r="O27" s="41">
        <v>6</v>
      </c>
      <c r="P27" s="41">
        <v>3</v>
      </c>
      <c r="Q27" s="41">
        <v>0</v>
      </c>
      <c r="R27" s="58" t="s">
        <v>70</v>
      </c>
      <c r="S27" s="42">
        <v>4</v>
      </c>
      <c r="T27" s="42">
        <v>3</v>
      </c>
      <c r="U27" s="42">
        <v>1</v>
      </c>
      <c r="V27" s="42"/>
      <c r="W27" s="42"/>
      <c r="X27" s="42"/>
      <c r="Y27" s="58">
        <v>1</v>
      </c>
      <c r="AC27" s="51"/>
    </row>
    <row r="28" spans="1:29" s="15" customFormat="1" ht="28.5" customHeight="1" x14ac:dyDescent="0.25">
      <c r="A28" s="58">
        <v>33</v>
      </c>
      <c r="B28" s="49" t="s">
        <v>91</v>
      </c>
      <c r="C28" s="49"/>
      <c r="D28" s="58">
        <v>1922</v>
      </c>
      <c r="E28" s="51" t="s">
        <v>136</v>
      </c>
      <c r="F28" s="60" t="s">
        <v>112</v>
      </c>
      <c r="G28" s="60" t="s">
        <v>179</v>
      </c>
      <c r="H28" s="60">
        <v>254.6</v>
      </c>
      <c r="I28" s="70">
        <f t="shared" si="2"/>
        <v>210.5</v>
      </c>
      <c r="J28" s="36">
        <v>65.599999999999994</v>
      </c>
      <c r="K28" s="36">
        <v>144.9</v>
      </c>
      <c r="L28" s="36">
        <v>0</v>
      </c>
      <c r="M28" s="41">
        <v>18</v>
      </c>
      <c r="N28" s="53">
        <f t="shared" si="1"/>
        <v>18</v>
      </c>
      <c r="O28" s="41">
        <v>7</v>
      </c>
      <c r="P28" s="41">
        <v>11</v>
      </c>
      <c r="Q28" s="41">
        <v>0</v>
      </c>
      <c r="R28" s="58" t="s">
        <v>70</v>
      </c>
      <c r="S28" s="42">
        <v>4</v>
      </c>
      <c r="T28" s="42">
        <v>3</v>
      </c>
      <c r="U28" s="42">
        <v>1</v>
      </c>
      <c r="V28" s="42"/>
      <c r="W28" s="42"/>
      <c r="X28" s="42"/>
      <c r="Y28" s="58">
        <v>2</v>
      </c>
      <c r="AC28" s="51"/>
    </row>
    <row r="29" spans="1:29" s="15" customFormat="1" ht="31.5" customHeight="1" x14ac:dyDescent="0.25">
      <c r="A29" s="58">
        <v>34</v>
      </c>
      <c r="B29" s="49" t="s">
        <v>83</v>
      </c>
      <c r="C29" s="49"/>
      <c r="D29" s="58">
        <v>1953</v>
      </c>
      <c r="E29" s="51" t="s">
        <v>136</v>
      </c>
      <c r="F29" s="60" t="s">
        <v>107</v>
      </c>
      <c r="G29" s="60" t="s">
        <v>172</v>
      </c>
      <c r="H29" s="60">
        <v>243.7</v>
      </c>
      <c r="I29" s="70">
        <f t="shared" si="2"/>
        <v>219.8</v>
      </c>
      <c r="J29" s="36">
        <v>37.5</v>
      </c>
      <c r="K29" s="36">
        <v>182.3</v>
      </c>
      <c r="L29" s="36">
        <v>0</v>
      </c>
      <c r="M29" s="41">
        <v>11</v>
      </c>
      <c r="N29" s="53">
        <f t="shared" si="1"/>
        <v>11</v>
      </c>
      <c r="O29" s="41">
        <v>3</v>
      </c>
      <c r="P29" s="41">
        <v>8</v>
      </c>
      <c r="Q29" s="41">
        <v>0</v>
      </c>
      <c r="R29" s="58" t="s">
        <v>70</v>
      </c>
      <c r="S29" s="42">
        <v>7</v>
      </c>
      <c r="T29" s="42">
        <v>4</v>
      </c>
      <c r="U29" s="42">
        <v>3</v>
      </c>
      <c r="V29" s="42"/>
      <c r="W29" s="42"/>
      <c r="X29" s="42"/>
      <c r="Y29" s="58">
        <v>2</v>
      </c>
      <c r="AC29" s="51"/>
    </row>
    <row r="30" spans="1:29" s="15" customFormat="1" ht="30.75" customHeight="1" x14ac:dyDescent="0.25">
      <c r="A30" s="58">
        <v>35</v>
      </c>
      <c r="B30" s="49" t="s">
        <v>84</v>
      </c>
      <c r="C30" s="49"/>
      <c r="D30" s="58">
        <v>1962</v>
      </c>
      <c r="E30" s="51" t="s">
        <v>138</v>
      </c>
      <c r="F30" s="60" t="s">
        <v>106</v>
      </c>
      <c r="G30" s="56" t="s">
        <v>173</v>
      </c>
      <c r="H30" s="56">
        <v>283.7</v>
      </c>
      <c r="I30" s="70">
        <f t="shared" si="2"/>
        <v>229.9</v>
      </c>
      <c r="J30" s="36">
        <v>0</v>
      </c>
      <c r="K30" s="36">
        <v>156.80000000000001</v>
      </c>
      <c r="L30" s="36">
        <v>73.099999999999994</v>
      </c>
      <c r="M30" s="41">
        <v>13</v>
      </c>
      <c r="N30" s="53">
        <f t="shared" si="1"/>
        <v>13</v>
      </c>
      <c r="O30" s="41">
        <v>0</v>
      </c>
      <c r="P30" s="41">
        <v>8</v>
      </c>
      <c r="Q30" s="41">
        <v>5</v>
      </c>
      <c r="R30" s="58" t="s">
        <v>70</v>
      </c>
      <c r="S30" s="42">
        <v>8</v>
      </c>
      <c r="T30" s="42">
        <v>0</v>
      </c>
      <c r="U30" s="42">
        <v>8</v>
      </c>
      <c r="V30" s="42"/>
      <c r="W30" s="42"/>
      <c r="X30" s="42"/>
      <c r="Y30" s="58">
        <v>2</v>
      </c>
      <c r="AC30" s="51"/>
    </row>
    <row r="31" spans="1:29" s="15" customFormat="1" ht="30.75" customHeight="1" x14ac:dyDescent="0.25">
      <c r="A31" s="58">
        <v>36</v>
      </c>
      <c r="B31" s="49" t="s">
        <v>88</v>
      </c>
      <c r="C31" s="49"/>
      <c r="D31" s="58">
        <v>1917</v>
      </c>
      <c r="E31" s="51" t="s">
        <v>136</v>
      </c>
      <c r="F31" s="60" t="s">
        <v>111</v>
      </c>
      <c r="G31" s="60" t="s">
        <v>164</v>
      </c>
      <c r="H31" s="60">
        <v>382.4</v>
      </c>
      <c r="I31" s="70">
        <f t="shared" si="2"/>
        <v>250</v>
      </c>
      <c r="J31" s="36">
        <v>76.099999999999994</v>
      </c>
      <c r="K31" s="36">
        <v>115.7</v>
      </c>
      <c r="L31" s="36">
        <v>58.2</v>
      </c>
      <c r="M31" s="41">
        <v>17</v>
      </c>
      <c r="N31" s="53">
        <f t="shared" si="1"/>
        <v>17</v>
      </c>
      <c r="O31" s="41">
        <v>9</v>
      </c>
      <c r="P31" s="41">
        <v>6</v>
      </c>
      <c r="Q31" s="41">
        <v>2</v>
      </c>
      <c r="R31" s="59" t="s">
        <v>72</v>
      </c>
      <c r="S31" s="42">
        <v>8</v>
      </c>
      <c r="T31" s="42">
        <v>2</v>
      </c>
      <c r="U31" s="42">
        <v>6</v>
      </c>
      <c r="V31" s="42"/>
      <c r="W31" s="42"/>
      <c r="X31" s="42"/>
      <c r="Y31" s="58">
        <v>2</v>
      </c>
      <c r="AC31" s="51"/>
    </row>
    <row r="32" spans="1:29" s="15" customFormat="1" ht="30.75" customHeight="1" x14ac:dyDescent="0.25">
      <c r="A32" s="58">
        <v>37</v>
      </c>
      <c r="B32" s="49" t="s">
        <v>87</v>
      </c>
      <c r="C32" s="49"/>
      <c r="D32" s="58">
        <v>1917</v>
      </c>
      <c r="E32" s="51" t="s">
        <v>136</v>
      </c>
      <c r="F32" s="60" t="s">
        <v>110</v>
      </c>
      <c r="G32" s="60" t="s">
        <v>169</v>
      </c>
      <c r="H32" s="60">
        <v>324</v>
      </c>
      <c r="I32" s="70">
        <f>J32+K32+L32</f>
        <v>224</v>
      </c>
      <c r="J32" s="36">
        <v>0</v>
      </c>
      <c r="K32" s="36">
        <v>224</v>
      </c>
      <c r="L32" s="36">
        <v>0</v>
      </c>
      <c r="M32" s="41">
        <v>5</v>
      </c>
      <c r="N32" s="53">
        <f>O32+P32+Q32</f>
        <v>5</v>
      </c>
      <c r="O32" s="41">
        <v>0</v>
      </c>
      <c r="P32" s="41">
        <v>5</v>
      </c>
      <c r="Q32" s="41">
        <v>0</v>
      </c>
      <c r="R32" s="58" t="s">
        <v>70</v>
      </c>
      <c r="S32" s="42">
        <v>4</v>
      </c>
      <c r="T32" s="42">
        <v>4</v>
      </c>
      <c r="U32" s="42">
        <v>0</v>
      </c>
      <c r="V32" s="42"/>
      <c r="W32" s="42"/>
      <c r="X32" s="42"/>
      <c r="Y32" s="58">
        <v>2</v>
      </c>
      <c r="Z32" s="35"/>
      <c r="AA32" s="35"/>
      <c r="AB32" s="35"/>
      <c r="AC32" s="51"/>
    </row>
    <row r="33" spans="1:29" s="15" customFormat="1" ht="30.75" customHeight="1" x14ac:dyDescent="0.25">
      <c r="A33" s="117" t="s">
        <v>155</v>
      </c>
      <c r="B33" s="118"/>
      <c r="C33" s="39"/>
      <c r="D33" s="62" t="s">
        <v>49</v>
      </c>
      <c r="E33" s="39" t="s">
        <v>49</v>
      </c>
      <c r="F33" s="37" t="s">
        <v>49</v>
      </c>
      <c r="G33" s="37" t="s">
        <v>49</v>
      </c>
      <c r="H33" s="37">
        <f>SUM(H17:H32)</f>
        <v>5611.12</v>
      </c>
      <c r="I33" s="37">
        <f t="shared" ref="I33:S33" si="3">SUM(I17:I32)</f>
        <v>4133.05</v>
      </c>
      <c r="J33" s="37">
        <f t="shared" si="3"/>
        <v>1421.2499999999998</v>
      </c>
      <c r="K33" s="37">
        <f t="shared" si="3"/>
        <v>2580.5</v>
      </c>
      <c r="L33" s="37">
        <f t="shared" si="3"/>
        <v>131.30000000000001</v>
      </c>
      <c r="M33" s="38">
        <f t="shared" si="3"/>
        <v>277</v>
      </c>
      <c r="N33" s="38">
        <f t="shared" si="3"/>
        <v>276</v>
      </c>
      <c r="O33" s="38">
        <f t="shared" si="3"/>
        <v>123</v>
      </c>
      <c r="P33" s="38">
        <f t="shared" si="3"/>
        <v>146</v>
      </c>
      <c r="Q33" s="38">
        <f t="shared" si="3"/>
        <v>7</v>
      </c>
      <c r="R33" s="62" t="s">
        <v>49</v>
      </c>
      <c r="S33" s="38">
        <f t="shared" si="3"/>
        <v>123</v>
      </c>
      <c r="T33" s="38"/>
      <c r="U33" s="38"/>
      <c r="V33" s="38"/>
      <c r="W33" s="38"/>
      <c r="X33" s="38"/>
      <c r="Y33" s="62" t="s">
        <v>49</v>
      </c>
      <c r="Z33" s="44"/>
      <c r="AA33" s="44"/>
      <c r="AB33" s="44"/>
      <c r="AC33" s="62" t="s">
        <v>49</v>
      </c>
    </row>
    <row r="34" spans="1:29" s="15" customFormat="1" ht="22.5" customHeight="1" x14ac:dyDescent="0.25">
      <c r="A34" s="125" t="s">
        <v>153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  <c r="AC34" s="127"/>
    </row>
    <row r="35" spans="1:29" s="15" customFormat="1" ht="19.5" customHeight="1" x14ac:dyDescent="0.25">
      <c r="A35" s="119" t="s">
        <v>154</v>
      </c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</row>
    <row r="36" spans="1:29" s="15" customFormat="1" ht="33" customHeight="1" x14ac:dyDescent="0.25">
      <c r="A36" s="58">
        <v>44</v>
      </c>
      <c r="B36" s="49" t="s">
        <v>95</v>
      </c>
      <c r="C36" s="49"/>
      <c r="D36" s="58">
        <v>1949</v>
      </c>
      <c r="E36" s="51" t="s">
        <v>136</v>
      </c>
      <c r="F36" s="60" t="s">
        <v>118</v>
      </c>
      <c r="G36" s="60" t="s">
        <v>167</v>
      </c>
      <c r="H36" s="60">
        <v>1210</v>
      </c>
      <c r="I36" s="70">
        <f>J36+K36+L36</f>
        <v>509.80000000000007</v>
      </c>
      <c r="J36" s="36">
        <v>413.3</v>
      </c>
      <c r="K36" s="36">
        <v>83.4</v>
      </c>
      <c r="L36" s="36">
        <v>13.1</v>
      </c>
      <c r="M36" s="41">
        <v>53</v>
      </c>
      <c r="N36" s="53">
        <f>O36+P36+Q36</f>
        <v>53</v>
      </c>
      <c r="O36" s="41">
        <v>46</v>
      </c>
      <c r="P36" s="41">
        <v>6</v>
      </c>
      <c r="Q36" s="41">
        <v>1</v>
      </c>
      <c r="R36" s="58" t="s">
        <v>73</v>
      </c>
      <c r="S36" s="42">
        <v>31</v>
      </c>
      <c r="T36" s="42">
        <v>29</v>
      </c>
      <c r="U36" s="42">
        <v>2</v>
      </c>
      <c r="V36" s="42"/>
      <c r="W36" s="42"/>
      <c r="X36" s="42"/>
      <c r="Y36" s="58">
        <v>2</v>
      </c>
      <c r="AC36" s="51"/>
    </row>
    <row r="37" spans="1:29" s="15" customFormat="1" ht="25.5" x14ac:dyDescent="0.25">
      <c r="A37" s="58">
        <v>45</v>
      </c>
      <c r="B37" s="49" t="s">
        <v>82</v>
      </c>
      <c r="C37" s="49"/>
      <c r="D37" s="58">
        <v>1917</v>
      </c>
      <c r="E37" s="51" t="s">
        <v>136</v>
      </c>
      <c r="F37" s="60" t="s">
        <v>105</v>
      </c>
      <c r="G37" s="60" t="s">
        <v>171</v>
      </c>
      <c r="H37" s="60">
        <v>205</v>
      </c>
      <c r="I37" s="70">
        <f>J37+K37+L37</f>
        <v>178</v>
      </c>
      <c r="J37" s="36">
        <v>32</v>
      </c>
      <c r="K37" s="36">
        <v>121.4</v>
      </c>
      <c r="L37" s="36">
        <v>24.6</v>
      </c>
      <c r="M37" s="41">
        <v>8</v>
      </c>
      <c r="N37" s="53">
        <f>O37+P37+Q37</f>
        <v>8</v>
      </c>
      <c r="O37" s="41">
        <v>2</v>
      </c>
      <c r="P37" s="41">
        <v>4</v>
      </c>
      <c r="Q37" s="41">
        <v>2</v>
      </c>
      <c r="R37" s="58" t="s">
        <v>70</v>
      </c>
      <c r="S37" s="42">
        <v>6</v>
      </c>
      <c r="T37" s="42">
        <v>2</v>
      </c>
      <c r="U37" s="42">
        <v>4</v>
      </c>
      <c r="V37" s="42"/>
      <c r="W37" s="42"/>
      <c r="X37" s="42"/>
      <c r="Y37" s="58">
        <v>2</v>
      </c>
      <c r="AC37" s="51"/>
    </row>
    <row r="38" spans="1:29" s="15" customFormat="1" ht="25.5" x14ac:dyDescent="0.25">
      <c r="A38" s="58">
        <v>46</v>
      </c>
      <c r="B38" s="49" t="s">
        <v>85</v>
      </c>
      <c r="C38" s="49"/>
      <c r="D38" s="58">
        <v>1917</v>
      </c>
      <c r="E38" s="51" t="s">
        <v>136</v>
      </c>
      <c r="F38" s="60" t="s">
        <v>108</v>
      </c>
      <c r="G38" s="60" t="s">
        <v>170</v>
      </c>
      <c r="H38" s="60">
        <v>275.39999999999998</v>
      </c>
      <c r="I38" s="70">
        <f>J38+K38+L38</f>
        <v>214.7</v>
      </c>
      <c r="J38" s="36">
        <v>34.299999999999997</v>
      </c>
      <c r="K38" s="36">
        <v>180.4</v>
      </c>
      <c r="L38" s="36">
        <v>0</v>
      </c>
      <c r="M38" s="41">
        <v>10</v>
      </c>
      <c r="N38" s="53">
        <f>O38+P38+Q38</f>
        <v>10</v>
      </c>
      <c r="O38" s="41">
        <v>1</v>
      </c>
      <c r="P38" s="41">
        <v>9</v>
      </c>
      <c r="Q38" s="41">
        <v>0</v>
      </c>
      <c r="R38" s="58" t="s">
        <v>70</v>
      </c>
      <c r="S38" s="42">
        <v>6</v>
      </c>
      <c r="T38" s="42">
        <v>1</v>
      </c>
      <c r="U38" s="42">
        <v>5</v>
      </c>
      <c r="V38" s="42"/>
      <c r="W38" s="42"/>
      <c r="X38" s="42"/>
      <c r="Y38" s="58">
        <v>2</v>
      </c>
      <c r="AC38" s="51"/>
    </row>
    <row r="39" spans="1:29" s="15" customFormat="1" ht="30" customHeight="1" x14ac:dyDescent="0.25">
      <c r="A39" s="117" t="s">
        <v>155</v>
      </c>
      <c r="B39" s="118"/>
      <c r="C39" s="39"/>
      <c r="D39" s="62" t="s">
        <v>49</v>
      </c>
      <c r="E39" s="39" t="s">
        <v>49</v>
      </c>
      <c r="F39" s="37" t="s">
        <v>49</v>
      </c>
      <c r="G39" s="37" t="s">
        <v>49</v>
      </c>
      <c r="H39" s="37">
        <f>SUM(H36:H38)</f>
        <v>1690.4</v>
      </c>
      <c r="I39" s="37">
        <f t="shared" ref="I39:S39" si="4">SUM(I36:I38)</f>
        <v>902.5</v>
      </c>
      <c r="J39" s="37">
        <f t="shared" si="4"/>
        <v>479.6</v>
      </c>
      <c r="K39" s="37">
        <f t="shared" si="4"/>
        <v>385.20000000000005</v>
      </c>
      <c r="L39" s="37">
        <f t="shared" si="4"/>
        <v>37.700000000000003</v>
      </c>
      <c r="M39" s="38">
        <f t="shared" si="4"/>
        <v>71</v>
      </c>
      <c r="N39" s="38">
        <f t="shared" si="4"/>
        <v>71</v>
      </c>
      <c r="O39" s="38">
        <f t="shared" si="4"/>
        <v>49</v>
      </c>
      <c r="P39" s="38">
        <f t="shared" si="4"/>
        <v>19</v>
      </c>
      <c r="Q39" s="38">
        <f t="shared" si="4"/>
        <v>3</v>
      </c>
      <c r="R39" s="62" t="s">
        <v>49</v>
      </c>
      <c r="S39" s="38">
        <f t="shared" si="4"/>
        <v>43</v>
      </c>
      <c r="T39" s="38"/>
      <c r="U39" s="38"/>
      <c r="V39" s="38"/>
      <c r="W39" s="38"/>
      <c r="X39" s="38"/>
      <c r="Y39" s="62" t="s">
        <v>49</v>
      </c>
      <c r="Z39" s="44"/>
      <c r="AA39" s="44"/>
      <c r="AB39" s="44"/>
      <c r="AC39" s="62" t="s">
        <v>49</v>
      </c>
    </row>
  </sheetData>
  <autoFilter ref="A4:AD39"/>
  <mergeCells count="30">
    <mergeCell ref="A34:AC34"/>
    <mergeCell ref="A35:AC35"/>
    <mergeCell ref="A39:B39"/>
    <mergeCell ref="A15:AC15"/>
    <mergeCell ref="A16:AC16"/>
    <mergeCell ref="A33:B33"/>
    <mergeCell ref="A14:B14"/>
    <mergeCell ref="R4:R5"/>
    <mergeCell ref="Y4:Y5"/>
    <mergeCell ref="AC4:AC5"/>
    <mergeCell ref="A7:AC7"/>
    <mergeCell ref="A8:AC8"/>
    <mergeCell ref="J4:J5"/>
    <mergeCell ref="K4:L4"/>
    <mergeCell ref="M4:M5"/>
    <mergeCell ref="N4:N5"/>
    <mergeCell ref="O4:O5"/>
    <mergeCell ref="P4:Q4"/>
    <mergeCell ref="S4:U4"/>
    <mergeCell ref="V4:X4"/>
    <mergeCell ref="B2:AB2"/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ageMargins left="0.70866141732283472" right="0.70866141732283472" top="0.74803149606299213" bottom="0.74803149606299213" header="0" footer="0"/>
  <pageSetup paperSize="9" scale="36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часть I (2)</vt:lpstr>
      <vt:lpstr>общий список (исправленная)</vt:lpstr>
      <vt:lpstr>'часть I (2)'!Область_печати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User1</cp:lastModifiedBy>
  <cp:lastPrinted>2019-02-11T11:20:26Z</cp:lastPrinted>
  <dcterms:created xsi:type="dcterms:W3CDTF">2015-01-08T14:26:19Z</dcterms:created>
  <dcterms:modified xsi:type="dcterms:W3CDTF">2019-02-18T07:32:33Z</dcterms:modified>
</cp:coreProperties>
</file>